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2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2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2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27.xml" ContentType="application/vnd.openxmlformats-officedocument.drawing+xml"/>
  <Override PartName="/xl/drawings/drawing28.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29.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01"/>
  <workbookPr defaultThemeVersion="124226"/>
  <mc:AlternateContent xmlns:mc="http://schemas.openxmlformats.org/markup-compatibility/2006">
    <mc:Choice Requires="x15">
      <x15ac:absPath xmlns:x15ac="http://schemas.microsoft.com/office/spreadsheetml/2010/11/ac" url="E:\12-04-26\Revison - MIR - EMIR 09-04-26\1 AUDITORIA\SERVICIOS MUNICIPALES 170426\"/>
    </mc:Choice>
  </mc:AlternateContent>
  <xr:revisionPtr revIDLastSave="0" documentId="13_ncr:1_{8B2FA2B8-6AFD-4952-8E58-CE952E1D14F9}" xr6:coauthVersionLast="43" xr6:coauthVersionMax="47" xr10:uidLastSave="{00000000-0000-0000-0000-000000000000}"/>
  <bookViews>
    <workbookView xWindow="-60" yWindow="-60" windowWidth="24120" windowHeight="12960" firstSheet="7" activeTab="8"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VII. ESTRC. ANAL. PRG.P.P" sheetId="8" r:id="rId7"/>
    <sheet name="ANEXO 6. ANALISIS ALTERNATIVAS" sheetId="7" r:id="rId8"/>
    <sheet name="CALENDARIZACION" sheetId="14" r:id="rId9"/>
    <sheet name="FORMATO 2. POA - MIR" sheetId="10" r:id="rId10"/>
    <sheet name="FIN" sheetId="52" r:id="rId11"/>
    <sheet name="PROPOSITO" sheetId="54" r:id="rId12"/>
    <sheet name="NO SE EDITA" sheetId="16" state="hidden" r:id="rId13"/>
    <sheet name="C1" sheetId="39" r:id="rId14"/>
    <sheet name="A1 C1 " sheetId="32" r:id="rId15"/>
    <sheet name="A2 C1" sheetId="37" r:id="rId16"/>
    <sheet name="A3 C1" sheetId="38" r:id="rId17"/>
    <sheet name="A4 C1" sheetId="40" r:id="rId18"/>
    <sheet name="A5 C1 " sheetId="41" r:id="rId19"/>
    <sheet name="A6 C1" sheetId="42" r:id="rId20"/>
    <sheet name="A7 C1" sheetId="43" r:id="rId21"/>
    <sheet name="C2" sheetId="46" r:id="rId22"/>
    <sheet name="A1 C2 " sheetId="47" r:id="rId23"/>
    <sheet name="A2 C2" sheetId="48" r:id="rId24"/>
    <sheet name="A3 C2" sheetId="49" r:id="rId25"/>
    <sheet name="A4 C2" sheetId="50" r:id="rId26"/>
    <sheet name="A5 C2 " sheetId="51" r:id="rId27"/>
    <sheet name="REPORTE TRIMESTRAL" sheetId="15" r:id="rId28"/>
    <sheet name="ALINEACION AL PED" sheetId="9" r:id="rId29"/>
    <sheet name="COMP ACT EXTEMPORANEAS" sheetId="21" r:id="rId30"/>
    <sheet name="AE2" sheetId="29" r:id="rId31"/>
    <sheet name="AE1" sheetId="28" r:id="rId32"/>
  </sheets>
  <externalReferences>
    <externalReference r:id="rId33"/>
  </externalReferences>
  <definedNames>
    <definedName name="_xlnm.Print_Area" localSheetId="24">'A3 C2'!$A$4:$O$79</definedName>
    <definedName name="_xlnm.Print_Area" localSheetId="0">'ANEXO 1 '!$A$1:$E$54</definedName>
    <definedName name="_xlnm.Print_Area" localSheetId="1">'ANEXO 1.1'!$A$1:$N$33</definedName>
    <definedName name="_xlnm.Print_Area" localSheetId="2">'ANEXO 2. DEFINICION DEL PROBLE'!$A$1:$D$38</definedName>
    <definedName name="_xlnm.Print_Area" localSheetId="6">'ANEXO VII. ESTRC. ANAL. PRG.P.P'!$A$1:$B$26</definedName>
    <definedName name="_xlnm.Print_Area" localSheetId="9">'FORMATO 2. POA - MIR'!$A$1:$F$41</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R50" i="14" l="1"/>
  <c r="S50" i="14" s="1"/>
  <c r="R51" i="14"/>
  <c r="S51" i="14"/>
  <c r="U50" i="14" l="1"/>
  <c r="T50" i="14"/>
  <c r="H23" i="50"/>
  <c r="H23" i="49"/>
  <c r="H23" i="48"/>
  <c r="H23" i="47"/>
  <c r="H23" i="46"/>
  <c r="H23" i="43"/>
  <c r="H23" i="42"/>
  <c r="H23" i="41"/>
  <c r="H23" i="40"/>
  <c r="H23" i="38"/>
  <c r="H23" i="37"/>
  <c r="H20" i="32"/>
  <c r="H20" i="39"/>
  <c r="H20" i="54"/>
  <c r="H20" i="52"/>
  <c r="H23" i="51"/>
  <c r="D45" i="49"/>
  <c r="G16" i="15"/>
  <c r="G15" i="15"/>
  <c r="G14" i="15"/>
  <c r="G13" i="15"/>
  <c r="G12" i="15"/>
  <c r="G11" i="15"/>
  <c r="G10" i="15"/>
  <c r="G9" i="15"/>
  <c r="G8" i="15"/>
  <c r="G7" i="15"/>
  <c r="G6" i="15"/>
  <c r="G5" i="15"/>
  <c r="M11" i="14"/>
  <c r="E62" i="14" l="1"/>
  <c r="D63" i="14"/>
  <c r="D62" i="14"/>
  <c r="C62" i="14"/>
  <c r="B62" i="14"/>
  <c r="D45" i="54"/>
  <c r="B45" i="54"/>
  <c r="E41" i="54"/>
  <c r="H9" i="54"/>
  <c r="D9" i="54"/>
  <c r="H8" i="54"/>
  <c r="D8" i="54"/>
  <c r="H7" i="54"/>
  <c r="D7" i="54"/>
  <c r="D3" i="54"/>
  <c r="E59" i="14"/>
  <c r="D60" i="14"/>
  <c r="D59" i="14"/>
  <c r="C59" i="14"/>
  <c r="B59" i="14"/>
  <c r="H4" i="52" l="1"/>
  <c r="D4" i="52"/>
  <c r="H5" i="52" s="1"/>
  <c r="D3" i="52"/>
  <c r="H9" i="52"/>
  <c r="H8" i="52"/>
  <c r="H7" i="52"/>
  <c r="D9" i="52"/>
  <c r="D8" i="52"/>
  <c r="D7" i="52"/>
  <c r="D45" i="52"/>
  <c r="B45" i="52"/>
  <c r="E41" i="52"/>
  <c r="F20" i="39" l="1"/>
  <c r="B15" i="41"/>
  <c r="B15" i="40"/>
  <c r="B12" i="32"/>
  <c r="F20" i="32"/>
  <c r="F22" i="39"/>
  <c r="F21" i="39"/>
  <c r="S57" i="14"/>
  <c r="S54" i="14"/>
  <c r="S48" i="14"/>
  <c r="S45" i="14"/>
  <c r="S42" i="14"/>
  <c r="S39" i="14"/>
  <c r="S36" i="14"/>
  <c r="S33" i="14"/>
  <c r="S30" i="14"/>
  <c r="S27" i="14"/>
  <c r="S24" i="14"/>
  <c r="S21" i="14"/>
  <c r="R57" i="14"/>
  <c r="R56" i="14"/>
  <c r="S56" i="14" s="1"/>
  <c r="R54" i="14"/>
  <c r="R53" i="14"/>
  <c r="R48" i="14"/>
  <c r="R47" i="14"/>
  <c r="R45" i="14"/>
  <c r="R44" i="14"/>
  <c r="R42" i="14"/>
  <c r="F47" i="46" s="1"/>
  <c r="R41" i="14"/>
  <c r="R39" i="14"/>
  <c r="R38" i="14"/>
  <c r="S38" i="14" s="1"/>
  <c r="R36" i="14"/>
  <c r="R35" i="14"/>
  <c r="R33" i="14"/>
  <c r="R32" i="14"/>
  <c r="R30" i="14"/>
  <c r="R29" i="14"/>
  <c r="R24" i="14"/>
  <c r="R21" i="14"/>
  <c r="R17" i="14"/>
  <c r="R20" i="14"/>
  <c r="R18" i="14"/>
  <c r="S32" i="14"/>
  <c r="R27" i="14"/>
  <c r="R23" i="14"/>
  <c r="S44" i="14"/>
  <c r="S29" i="14"/>
  <c r="R26" i="14"/>
  <c r="S23" i="14" l="1"/>
  <c r="U23" i="14" s="1"/>
  <c r="T23" i="14"/>
  <c r="T20" i="14"/>
  <c r="F62" i="14"/>
  <c r="T29" i="14"/>
  <c r="S35" i="14"/>
  <c r="T35" i="14"/>
  <c r="S41" i="14"/>
  <c r="U41" i="14" s="1"/>
  <c r="N60" i="14" s="1"/>
  <c r="T41" i="14"/>
  <c r="S47" i="14"/>
  <c r="T47" i="14"/>
  <c r="S53" i="14"/>
  <c r="U53" i="14" s="1"/>
  <c r="T53" i="14"/>
  <c r="T17" i="14"/>
  <c r="F59" i="14"/>
  <c r="L59" i="14"/>
  <c r="F60" i="14"/>
  <c r="S26" i="14"/>
  <c r="T26" i="14"/>
  <c r="T32" i="14"/>
  <c r="T38" i="14"/>
  <c r="T44" i="14"/>
  <c r="F63" i="14"/>
  <c r="L62" i="14"/>
  <c r="G46" i="54" s="1"/>
  <c r="F40" i="54" s="1"/>
  <c r="T56" i="14"/>
  <c r="F41" i="54"/>
  <c r="U38" i="14"/>
  <c r="U29" i="14"/>
  <c r="U26" i="14"/>
  <c r="U32" i="14"/>
  <c r="U35" i="14"/>
  <c r="S18" i="14"/>
  <c r="U44" i="14"/>
  <c r="U47" i="14"/>
  <c r="U56" i="14"/>
  <c r="F23" i="49"/>
  <c r="F24" i="49"/>
  <c r="F25" i="49"/>
  <c r="S17" i="14"/>
  <c r="U17" i="14" s="1"/>
  <c r="N59" i="14" s="1"/>
  <c r="D48" i="39"/>
  <c r="E44" i="39"/>
  <c r="D40" i="39"/>
  <c r="B37" i="39" s="1"/>
  <c r="D41" i="39"/>
  <c r="D42" i="39"/>
  <c r="D43" i="39"/>
  <c r="D35" i="37"/>
  <c r="J62" i="14" l="1"/>
  <c r="F46" i="54" s="1"/>
  <c r="D41" i="54" s="1"/>
  <c r="J59" i="14"/>
  <c r="F46" i="52" s="1"/>
  <c r="D41" i="52" s="1"/>
  <c r="D40" i="52" s="1"/>
  <c r="R59" i="14"/>
  <c r="D32" i="54"/>
  <c r="C65" i="14"/>
  <c r="G46" i="52"/>
  <c r="N63" i="14"/>
  <c r="B14" i="39"/>
  <c r="B12" i="39"/>
  <c r="F46" i="51"/>
  <c r="F45" i="51"/>
  <c r="F44" i="51"/>
  <c r="F43" i="51"/>
  <c r="D46" i="51"/>
  <c r="D45" i="51"/>
  <c r="D44" i="51"/>
  <c r="D43" i="51"/>
  <c r="B40" i="51" s="1"/>
  <c r="F25" i="51"/>
  <c r="F23" i="51"/>
  <c r="F24" i="51"/>
  <c r="B20" i="51"/>
  <c r="B17" i="51"/>
  <c r="B15" i="51"/>
  <c r="D51" i="51" s="1"/>
  <c r="B51" i="51"/>
  <c r="H12" i="51"/>
  <c r="D12" i="51"/>
  <c r="H11" i="51"/>
  <c r="D11" i="51"/>
  <c r="H10" i="51"/>
  <c r="D10" i="51"/>
  <c r="D6" i="51"/>
  <c r="D46" i="50"/>
  <c r="D45" i="50"/>
  <c r="D44" i="50"/>
  <c r="D43" i="50"/>
  <c r="B40" i="50" s="1"/>
  <c r="F25" i="50"/>
  <c r="F24" i="50"/>
  <c r="F23" i="50"/>
  <c r="B20" i="50"/>
  <c r="B17" i="50"/>
  <c r="B15" i="50"/>
  <c r="D51" i="50" s="1"/>
  <c r="B51" i="50"/>
  <c r="F46" i="50"/>
  <c r="F45" i="50"/>
  <c r="F44" i="50"/>
  <c r="F43" i="50"/>
  <c r="H12" i="50"/>
  <c r="D12" i="50"/>
  <c r="H11" i="50"/>
  <c r="D11" i="50"/>
  <c r="H10" i="50"/>
  <c r="D10" i="50"/>
  <c r="D6" i="50"/>
  <c r="F46" i="49"/>
  <c r="F45" i="49"/>
  <c r="F44" i="49"/>
  <c r="F43" i="49"/>
  <c r="D46" i="49"/>
  <c r="D44" i="49"/>
  <c r="D43" i="49"/>
  <c r="B40" i="49" s="1"/>
  <c r="B20" i="49"/>
  <c r="B17" i="49"/>
  <c r="B15" i="49"/>
  <c r="D51" i="49" s="1"/>
  <c r="B51" i="49"/>
  <c r="H12" i="49"/>
  <c r="D12" i="49"/>
  <c r="H11" i="49"/>
  <c r="D11" i="49"/>
  <c r="H10" i="49"/>
  <c r="D10" i="49"/>
  <c r="D6" i="49"/>
  <c r="F46" i="48"/>
  <c r="F45" i="48"/>
  <c r="F44" i="48"/>
  <c r="F43" i="48"/>
  <c r="D46" i="48"/>
  <c r="D45" i="48"/>
  <c r="D44" i="48"/>
  <c r="D43" i="48"/>
  <c r="F25" i="48"/>
  <c r="F24" i="48"/>
  <c r="F23" i="48"/>
  <c r="B20" i="48"/>
  <c r="B17" i="48"/>
  <c r="B15" i="48"/>
  <c r="D51" i="48" s="1"/>
  <c r="B51" i="48"/>
  <c r="H12" i="48"/>
  <c r="D12" i="48"/>
  <c r="H11" i="48"/>
  <c r="D11" i="48"/>
  <c r="H10" i="48"/>
  <c r="D10" i="48"/>
  <c r="D6" i="48"/>
  <c r="F46" i="47"/>
  <c r="F45" i="47"/>
  <c r="F44" i="47"/>
  <c r="F43" i="47"/>
  <c r="D46" i="47"/>
  <c r="D45" i="47"/>
  <c r="D44" i="47"/>
  <c r="D43" i="47"/>
  <c r="B40" i="47" s="1"/>
  <c r="F25" i="47"/>
  <c r="F24" i="47"/>
  <c r="F23" i="47"/>
  <c r="B20" i="47"/>
  <c r="B17" i="47"/>
  <c r="B15" i="47"/>
  <c r="D51" i="47" s="1"/>
  <c r="B51" i="47"/>
  <c r="H12" i="47"/>
  <c r="D12" i="47"/>
  <c r="H11" i="47"/>
  <c r="D11" i="47"/>
  <c r="H10" i="47"/>
  <c r="D10" i="47"/>
  <c r="D6" i="47"/>
  <c r="F46" i="46"/>
  <c r="F45" i="46"/>
  <c r="F44" i="46"/>
  <c r="F43" i="46"/>
  <c r="D46" i="46"/>
  <c r="D45" i="46"/>
  <c r="D44" i="46"/>
  <c r="D43" i="46"/>
  <c r="B40" i="46" s="1"/>
  <c r="F25" i="46"/>
  <c r="F24" i="46"/>
  <c r="F23" i="46"/>
  <c r="B20" i="46"/>
  <c r="B17" i="46"/>
  <c r="B15" i="46"/>
  <c r="D51" i="46" s="1"/>
  <c r="B51" i="46"/>
  <c r="H12" i="46"/>
  <c r="D12" i="46"/>
  <c r="H11" i="46"/>
  <c r="D11" i="46"/>
  <c r="H10" i="46"/>
  <c r="D10" i="46"/>
  <c r="D6" i="46"/>
  <c r="F46" i="43"/>
  <c r="F45" i="43"/>
  <c r="F44" i="43"/>
  <c r="F43" i="43"/>
  <c r="D46" i="43"/>
  <c r="D45" i="43"/>
  <c r="D44" i="43"/>
  <c r="D43" i="43"/>
  <c r="B40" i="43" s="1"/>
  <c r="B51" i="43"/>
  <c r="F25" i="43"/>
  <c r="F24" i="43"/>
  <c r="F23" i="43"/>
  <c r="B20" i="43"/>
  <c r="B17" i="43"/>
  <c r="B15" i="43"/>
  <c r="D51" i="43" s="1"/>
  <c r="B51" i="42"/>
  <c r="F25" i="42"/>
  <c r="F24" i="42"/>
  <c r="F23" i="42"/>
  <c r="B20" i="42"/>
  <c r="B17" i="42"/>
  <c r="B15" i="42"/>
  <c r="D51" i="42" s="1"/>
  <c r="D48" i="32"/>
  <c r="B51" i="38"/>
  <c r="B51" i="40"/>
  <c r="B51" i="41"/>
  <c r="F25" i="41"/>
  <c r="F24" i="41"/>
  <c r="F23" i="41"/>
  <c r="B20" i="41"/>
  <c r="B17" i="41"/>
  <c r="D51" i="41"/>
  <c r="F25" i="40"/>
  <c r="F24" i="40"/>
  <c r="F23" i="40"/>
  <c r="B20" i="40"/>
  <c r="B17" i="40"/>
  <c r="D51" i="40"/>
  <c r="F25" i="38"/>
  <c r="F24" i="38"/>
  <c r="F23" i="38"/>
  <c r="B20" i="38"/>
  <c r="B17" i="38"/>
  <c r="B15" i="38"/>
  <c r="D51" i="38" s="1"/>
  <c r="B51" i="37"/>
  <c r="F25" i="37"/>
  <c r="F24" i="37"/>
  <c r="F23" i="37"/>
  <c r="B20" i="37"/>
  <c r="B17" i="37"/>
  <c r="B15" i="37"/>
  <c r="D51" i="37" s="1"/>
  <c r="F22" i="32"/>
  <c r="F21" i="32"/>
  <c r="B17" i="32"/>
  <c r="B14" i="32"/>
  <c r="B37" i="32"/>
  <c r="D40" i="54" l="1"/>
  <c r="B37" i="54" s="1"/>
  <c r="F40" i="52"/>
  <c r="F41" i="52"/>
  <c r="T59" i="14"/>
  <c r="H46" i="52" s="1"/>
  <c r="I46" i="52"/>
  <c r="I41" i="52" s="1"/>
  <c r="E77" i="46"/>
  <c r="E73" i="48"/>
  <c r="E77" i="51"/>
  <c r="E75" i="50"/>
  <c r="E73" i="46"/>
  <c r="E75" i="47"/>
  <c r="E71" i="47"/>
  <c r="E73" i="50"/>
  <c r="E75" i="51"/>
  <c r="E73" i="51"/>
  <c r="E71" i="51"/>
  <c r="E77" i="50"/>
  <c r="E71" i="50"/>
  <c r="E75" i="49"/>
  <c r="E77" i="49"/>
  <c r="E73" i="49"/>
  <c r="E71" i="49"/>
  <c r="E77" i="48"/>
  <c r="E75" i="48"/>
  <c r="E73" i="47"/>
  <c r="E77" i="47"/>
  <c r="E75" i="46"/>
  <c r="E71" i="46"/>
  <c r="H9" i="32" l="1"/>
  <c r="H8" i="32"/>
  <c r="H7" i="32"/>
  <c r="D9" i="32"/>
  <c r="D8" i="32"/>
  <c r="D7" i="32"/>
  <c r="E77" i="43" l="1"/>
  <c r="E73" i="43"/>
  <c r="H12" i="43"/>
  <c r="D12" i="43"/>
  <c r="H11" i="43"/>
  <c r="D11" i="43"/>
  <c r="H10" i="43"/>
  <c r="D10" i="43"/>
  <c r="D6" i="43"/>
  <c r="H12" i="40"/>
  <c r="H11" i="40"/>
  <c r="H10" i="40"/>
  <c r="D12" i="40"/>
  <c r="D11" i="40"/>
  <c r="D10" i="40"/>
  <c r="H9" i="39"/>
  <c r="H8" i="39"/>
  <c r="H7" i="39"/>
  <c r="D9" i="39"/>
  <c r="D8" i="39"/>
  <c r="D7" i="39"/>
  <c r="E71" i="43" l="1"/>
  <c r="E75" i="43"/>
  <c r="B17" i="39"/>
  <c r="F46" i="42"/>
  <c r="F45" i="42"/>
  <c r="F44" i="42"/>
  <c r="F43" i="42"/>
  <c r="D46" i="42"/>
  <c r="D45" i="42"/>
  <c r="D44" i="42"/>
  <c r="D43" i="42"/>
  <c r="B40" i="42" s="1"/>
  <c r="H12" i="42"/>
  <c r="D12" i="42"/>
  <c r="H11" i="42"/>
  <c r="D11" i="42"/>
  <c r="H10" i="42"/>
  <c r="D10" i="42"/>
  <c r="D6" i="42"/>
  <c r="D46" i="41"/>
  <c r="F46" i="41"/>
  <c r="F45" i="41"/>
  <c r="F44" i="41"/>
  <c r="F43" i="41"/>
  <c r="D45" i="41"/>
  <c r="D44" i="41"/>
  <c r="D43" i="41"/>
  <c r="B40" i="41" s="1"/>
  <c r="H12" i="41"/>
  <c r="D12" i="41"/>
  <c r="H11" i="41"/>
  <c r="D11" i="41"/>
  <c r="H10" i="41"/>
  <c r="D10" i="41"/>
  <c r="D6" i="41"/>
  <c r="F46" i="40"/>
  <c r="F45" i="40"/>
  <c r="F44" i="40"/>
  <c r="F43" i="40"/>
  <c r="D46" i="40"/>
  <c r="D45" i="40"/>
  <c r="D44" i="40"/>
  <c r="D43" i="40"/>
  <c r="B40" i="40" s="1"/>
  <c r="D6" i="40"/>
  <c r="F43" i="39"/>
  <c r="F42" i="39"/>
  <c r="F41" i="39"/>
  <c r="F40" i="39"/>
  <c r="B48" i="39"/>
  <c r="D3" i="39"/>
  <c r="F46" i="37"/>
  <c r="F45" i="37"/>
  <c r="F44" i="37"/>
  <c r="F43" i="37"/>
  <c r="D46" i="37"/>
  <c r="D45" i="37"/>
  <c r="D44" i="37"/>
  <c r="D43" i="37"/>
  <c r="B40" i="37" s="1"/>
  <c r="F46" i="38"/>
  <c r="F45" i="38"/>
  <c r="F44" i="38"/>
  <c r="D46" i="38"/>
  <c r="D45" i="38"/>
  <c r="D44" i="38"/>
  <c r="F43" i="38"/>
  <c r="D43" i="38"/>
  <c r="B40" i="38" s="1"/>
  <c r="H12" i="38"/>
  <c r="D12" i="38"/>
  <c r="H11" i="38"/>
  <c r="D11" i="38"/>
  <c r="H10" i="38"/>
  <c r="D10" i="38"/>
  <c r="D6" i="38"/>
  <c r="H12" i="37"/>
  <c r="D12" i="37"/>
  <c r="H11" i="37"/>
  <c r="D11" i="37"/>
  <c r="H10" i="37"/>
  <c r="D10" i="37"/>
  <c r="D6" i="37"/>
  <c r="F43" i="32"/>
  <c r="F42" i="32"/>
  <c r="F41" i="32"/>
  <c r="D43" i="32"/>
  <c r="D42" i="32"/>
  <c r="D41" i="32"/>
  <c r="D40" i="32"/>
  <c r="E73" i="37" l="1"/>
  <c r="E75" i="37"/>
  <c r="E75" i="41"/>
  <c r="E68" i="39"/>
  <c r="E77" i="40"/>
  <c r="E73" i="41"/>
  <c r="E77" i="42"/>
  <c r="E74" i="32"/>
  <c r="E72" i="32"/>
  <c r="E70" i="39"/>
  <c r="E77" i="37"/>
  <c r="E72" i="39"/>
  <c r="E73" i="40"/>
  <c r="E73" i="42"/>
  <c r="E70" i="32"/>
  <c r="E71" i="37"/>
  <c r="E74" i="39"/>
  <c r="E75" i="40"/>
  <c r="E71" i="41"/>
  <c r="E77" i="41"/>
  <c r="E75" i="42"/>
  <c r="E71" i="42"/>
  <c r="E71" i="40"/>
  <c r="E71" i="38"/>
  <c r="E77" i="38"/>
  <c r="E73" i="38"/>
  <c r="E75" i="38"/>
  <c r="F40" i="32"/>
  <c r="E68" i="32" s="1"/>
  <c r="B48" i="32" l="1"/>
  <c r="D3" i="32"/>
  <c r="D50" i="29" l="1"/>
  <c r="B50" i="29"/>
  <c r="F43" i="29"/>
  <c r="D43" i="29"/>
  <c r="D24" i="29"/>
  <c r="H23" i="29"/>
  <c r="D23" i="29"/>
  <c r="B20" i="29"/>
  <c r="B17" i="29"/>
  <c r="B15" i="29"/>
  <c r="H12" i="29"/>
  <c r="D12" i="29"/>
  <c r="H11" i="29"/>
  <c r="D11" i="29"/>
  <c r="H10" i="29"/>
  <c r="D10" i="29"/>
  <c r="D6" i="29"/>
  <c r="R17" i="21"/>
  <c r="S17" i="21" s="1"/>
  <c r="T16" i="21"/>
  <c r="R16" i="21"/>
  <c r="S16" i="21" s="1"/>
  <c r="F43" i="28"/>
  <c r="D43" i="28"/>
  <c r="D50" i="28"/>
  <c r="B50" i="28"/>
  <c r="D24" i="28"/>
  <c r="H23" i="28"/>
  <c r="D23" i="28"/>
  <c r="B20" i="28"/>
  <c r="B17" i="28"/>
  <c r="B15" i="28"/>
  <c r="H12" i="28"/>
  <c r="D12" i="28"/>
  <c r="H11" i="28"/>
  <c r="D11" i="28"/>
  <c r="H10" i="28"/>
  <c r="D10" i="28"/>
  <c r="D6" i="28"/>
  <c r="U16" i="21" l="1"/>
  <c r="G49" i="39"/>
  <c r="F44" i="39" s="1"/>
  <c r="D47" i="47" l="1"/>
  <c r="D47" i="43"/>
  <c r="D35" i="41"/>
  <c r="D35" i="40"/>
  <c r="D35" i="38"/>
  <c r="S20" i="14"/>
  <c r="U20" i="14" l="1"/>
  <c r="N62" i="14" s="1"/>
  <c r="R62" i="14" s="1"/>
  <c r="G52" i="47"/>
  <c r="F47" i="47"/>
  <c r="G52" i="49"/>
  <c r="F47" i="49"/>
  <c r="G52" i="51"/>
  <c r="F47" i="51"/>
  <c r="D32" i="32"/>
  <c r="F52" i="46"/>
  <c r="D47" i="46"/>
  <c r="D35" i="46"/>
  <c r="D47" i="48"/>
  <c r="D35" i="49"/>
  <c r="D47" i="50"/>
  <c r="D35" i="51"/>
  <c r="G52" i="46"/>
  <c r="G52" i="48"/>
  <c r="F47" i="48"/>
  <c r="G52" i="50"/>
  <c r="F47" i="50"/>
  <c r="F52" i="42"/>
  <c r="D47" i="42" s="1"/>
  <c r="D35" i="42"/>
  <c r="D47" i="49"/>
  <c r="F52" i="51"/>
  <c r="D47" i="51"/>
  <c r="D35" i="50"/>
  <c r="F52" i="48"/>
  <c r="D35" i="48"/>
  <c r="D35" i="47"/>
  <c r="G52" i="43"/>
  <c r="F47" i="43"/>
  <c r="F52" i="43"/>
  <c r="D35" i="43"/>
  <c r="G52" i="42"/>
  <c r="F47" i="42" s="1"/>
  <c r="G52" i="41"/>
  <c r="F47" i="41" s="1"/>
  <c r="F52" i="41"/>
  <c r="D47" i="41" s="1"/>
  <c r="F52" i="38"/>
  <c r="D47" i="38" s="1"/>
  <c r="G52" i="40"/>
  <c r="F47" i="40" s="1"/>
  <c r="F52" i="40"/>
  <c r="D47" i="40" s="1"/>
  <c r="G52" i="38"/>
  <c r="F47" i="38" s="1"/>
  <c r="G52" i="37"/>
  <c r="F47" i="37" s="1"/>
  <c r="F52" i="37"/>
  <c r="D47" i="37" s="1"/>
  <c r="H52" i="48"/>
  <c r="T62" i="14" l="1"/>
  <c r="H46" i="54" s="1"/>
  <c r="I46" i="54"/>
  <c r="I41" i="54" s="1"/>
  <c r="H52" i="51"/>
  <c r="H52" i="50"/>
  <c r="H52" i="46"/>
  <c r="H52" i="41"/>
  <c r="I52" i="41"/>
  <c r="I47" i="41" s="1"/>
  <c r="F52" i="47"/>
  <c r="H52" i="49"/>
  <c r="F52" i="49"/>
  <c r="I52" i="42"/>
  <c r="I47" i="42" s="1"/>
  <c r="H52" i="42"/>
  <c r="I52" i="51"/>
  <c r="I47" i="51"/>
  <c r="I47" i="48"/>
  <c r="I52" i="48"/>
  <c r="H52" i="47"/>
  <c r="F52" i="50"/>
  <c r="H52" i="43"/>
  <c r="G49" i="32"/>
  <c r="F44" i="32" s="1"/>
  <c r="F49" i="32"/>
  <c r="D44" i="32" s="1"/>
  <c r="I52" i="38"/>
  <c r="I47" i="38" s="1"/>
  <c r="I52" i="40"/>
  <c r="I47" i="40" s="1"/>
  <c r="H52" i="40"/>
  <c r="H52" i="38"/>
  <c r="H52" i="37"/>
  <c r="I52" i="37"/>
  <c r="I47" i="37" s="1"/>
  <c r="I52" i="49" l="1"/>
  <c r="I47" i="49"/>
  <c r="I47" i="47"/>
  <c r="I52" i="47"/>
  <c r="I52" i="50"/>
  <c r="I47" i="50"/>
  <c r="I52" i="46"/>
  <c r="I47" i="46"/>
  <c r="I52" i="43"/>
  <c r="I47" i="43"/>
  <c r="H49" i="32"/>
  <c r="I49" i="32"/>
  <c r="I44" i="32" s="1"/>
  <c r="R13" i="21"/>
  <c r="R12" i="21"/>
  <c r="S13" i="21" l="1"/>
  <c r="G51" i="29"/>
  <c r="F46" i="29"/>
  <c r="G51" i="28"/>
  <c r="F46" i="28"/>
  <c r="S12" i="21"/>
  <c r="U12" i="21" s="1"/>
  <c r="F51" i="28"/>
  <c r="F51" i="29"/>
  <c r="D46" i="28" l="1"/>
  <c r="D46" i="29"/>
  <c r="I51" i="29"/>
  <c r="I51" i="28"/>
  <c r="I46" i="29"/>
  <c r="I46" i="28"/>
  <c r="I9" i="7" l="1"/>
  <c r="I8" i="7"/>
  <c r="B39" i="29"/>
  <c r="B39" i="28"/>
  <c r="H49" i="39" l="1"/>
  <c r="D32" i="39"/>
  <c r="D34" i="29"/>
  <c r="D34" i="28"/>
  <c r="F49" i="39" l="1"/>
  <c r="D44" i="39" s="1"/>
  <c r="H51" i="28"/>
  <c r="T12" i="21" s="1"/>
  <c r="H51" i="29"/>
  <c r="B40" i="48"/>
  <c r="E71" i="48"/>
  <c r="I49" i="39" l="1"/>
  <c r="I44" i="39" s="1"/>
</calcChain>
</file>

<file path=xl/sharedStrings.xml><?xml version="1.0" encoding="utf-8"?>
<sst xmlns="http://schemas.openxmlformats.org/spreadsheetml/2006/main" count="2653" uniqueCount="657">
  <si>
    <r>
      <rPr>
        <b/>
        <sz val="10"/>
        <rFont val="Arial"/>
        <family val="2"/>
      </rPr>
      <t>BENEFICIARIOS</t>
    </r>
  </si>
  <si>
    <r>
      <rPr>
        <b/>
        <sz val="10"/>
        <rFont val="Arial"/>
        <family val="2"/>
      </rPr>
      <t>OPOSITORES</t>
    </r>
  </si>
  <si>
    <r>
      <rPr>
        <b/>
        <sz val="10"/>
        <rFont val="Arial"/>
        <family val="2"/>
      </rPr>
      <t>EJECUTORES</t>
    </r>
  </si>
  <si>
    <r>
      <rPr>
        <b/>
        <sz val="10"/>
        <rFont val="Arial"/>
        <family val="2"/>
      </rPr>
      <t>INDIFERENTES</t>
    </r>
  </si>
  <si>
    <r>
      <rPr>
        <sz val="8"/>
        <rFont val="Arial MT"/>
        <family val="2"/>
      </rPr>
      <t>Enero - Marzo</t>
    </r>
  </si>
  <si>
    <r>
      <rPr>
        <sz val="8"/>
        <rFont val="Arial MT"/>
        <family val="2"/>
      </rPr>
      <t>Abril - Junio</t>
    </r>
  </si>
  <si>
    <r>
      <rPr>
        <sz val="8"/>
        <rFont val="Arial MT"/>
        <family val="2"/>
      </rPr>
      <t>Octubre - Diciembre</t>
    </r>
  </si>
  <si>
    <t>MUNICIPIO DE ZAPOTLAN DE JUAREZ</t>
  </si>
  <si>
    <t>PROBLEMÁTICA CENTRAL</t>
  </si>
  <si>
    <t>1. POBLACIÓN Ó ÁREA DE ENFOQUE POTENCIAL</t>
  </si>
  <si>
    <t>2. POBLACIÓN  Ó  ÁREA DE ENFOQUE OBJETIVO</t>
  </si>
  <si>
    <t>3. PROBLEMÁTICA CENTRAL</t>
  </si>
  <si>
    <t>4. MAGNITUD DEL PROBLEMA</t>
  </si>
  <si>
    <t>4.1 POBLACIÓN POTENCIAL</t>
  </si>
  <si>
    <t>4.2 POBLACIÓN OBJETIVO</t>
  </si>
  <si>
    <t>4.3 POBLACIÓN ATENDIDA DEL EJERCICIO FISCAL ANTERIOR</t>
  </si>
  <si>
    <t>5. EFECTO SUPERIOR (FIN)</t>
  </si>
  <si>
    <t>ANEXO VI. ANALISIS DE LAS ALTERNATIVAS</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</si>
  <si>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</si>
  <si>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</si>
  <si>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</si>
  <si>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</si>
  <si>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</si>
  <si>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</si>
  <si>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</si>
  <si>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</si>
  <si>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</si>
  <si>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ANEXO VII. ESTRUCTURA ANALÍTICA DEL PROGRAMA PRESUPUESTARIO</t>
  </si>
  <si>
    <t>Nivel</t>
  </si>
  <si>
    <t xml:space="preserve">ESTRATEGIA: </t>
  </si>
  <si>
    <t xml:space="preserve">LA1.1 </t>
  </si>
  <si>
    <t xml:space="preserve">LA1.2. </t>
  </si>
  <si>
    <t>FORMATO I. ALINEACIÓN DE LA MATRIZ DE INDICADORES PARA RESULTADOS AL PLAN ESTATAL DE DESARROLLO</t>
  </si>
  <si>
    <t>UNIDAD RESPONSABLE</t>
  </si>
  <si>
    <t>UNIDADES PRESUPUESTALES INTEGRALES</t>
  </si>
  <si>
    <t>PROGRAMA SECTORIAL</t>
  </si>
  <si>
    <t>PROGRAMA PRESUPUESTARIO</t>
  </si>
  <si>
    <t>UNIDAD PRESUPUESTAL RESPONSABLE DE LA MIR</t>
  </si>
  <si>
    <t>FORMATO 3. FICHA TÉCNICA DEL INDICADOR</t>
  </si>
  <si>
    <t>Unidad responsable:</t>
  </si>
  <si>
    <t>Programa sectorial:</t>
  </si>
  <si>
    <t>Clave indicador:</t>
  </si>
  <si>
    <t>Unidad presupuestal:</t>
  </si>
  <si>
    <t>Programa presupuestario:</t>
  </si>
  <si>
    <t>Responsable de la MIR:</t>
  </si>
  <si>
    <t>Nombre del indicador</t>
  </si>
  <si>
    <t>Dimensión a medir</t>
  </si>
  <si>
    <t>Sentido</t>
  </si>
  <si>
    <t>Definición</t>
  </si>
  <si>
    <t>Meta absoluta</t>
  </si>
  <si>
    <t>Año</t>
  </si>
  <si>
    <t>MUNICIPIO DE ZAPOTLAN DE JUAREZ, ESTADO DE HIDALGO</t>
  </si>
  <si>
    <t>NOMBRE DE LA ACTIVIDAD</t>
  </si>
  <si>
    <t xml:space="preserve">NÚMERO DE METAS PROGRAMADAS </t>
  </si>
  <si>
    <t>ENE</t>
  </si>
  <si>
    <t>FEB</t>
  </si>
  <si>
    <t>MAR</t>
  </si>
  <si>
    <t>ABR</t>
  </si>
  <si>
    <t>MAY</t>
  </si>
  <si>
    <t>JUN</t>
  </si>
  <si>
    <t>JUL</t>
  </si>
  <si>
    <t>AGO</t>
  </si>
  <si>
    <t>SEP</t>
  </si>
  <si>
    <t>OCT</t>
  </si>
  <si>
    <t>NOV</t>
  </si>
  <si>
    <t>DIC</t>
  </si>
  <si>
    <t>META REALIZADA</t>
  </si>
  <si>
    <t>PROGRAMADO MENOS LO REALIZADO</t>
  </si>
  <si>
    <t>AVANCE %</t>
  </si>
  <si>
    <t xml:space="preserve">DIFRECCION DE PLANEACION Y EVALUACION </t>
  </si>
  <si>
    <t>CALENDARIZACION DE ACTVIDADES</t>
  </si>
  <si>
    <t>7.- Diagnóstico participativo</t>
  </si>
  <si>
    <t xml:space="preserve">LINEAMIENTOS ESTATALES </t>
  </si>
  <si>
    <t>LINEAMIENTOS MUNCIPALAES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</si>
  <si>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</si>
  <si>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</si>
  <si>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</si>
  <si>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</si>
  <si>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</si>
  <si>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</si>
  <si>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</si>
  <si>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Unidad de medida</t>
  </si>
  <si>
    <t>Frecuencia de medición</t>
  </si>
  <si>
    <t>Línea base</t>
  </si>
  <si>
    <t>Metas programadas</t>
  </si>
  <si>
    <t>Metas ajustadas en su caso</t>
  </si>
  <si>
    <t>Avance de las metas al periodo que se informa</t>
  </si>
  <si>
    <t>Sentido del indicador (catálogo)</t>
  </si>
  <si>
    <t>Área(s) responsable(s) que genera(n), posee(n), publica(n) y actualizan la información</t>
  </si>
  <si>
    <t>ALINEACION AL PLAN ESTATAL - MUNICIPAL</t>
  </si>
  <si>
    <t>ACUERDO PED</t>
  </si>
  <si>
    <t xml:space="preserve">ESTRATEGIA </t>
  </si>
  <si>
    <t>ACUERDO PMD</t>
  </si>
  <si>
    <t>Acuerdo 1. Zapotlán Seguro, con un Gobierno Transparente y Justo.</t>
  </si>
  <si>
    <t>LINEAS DE ACCION</t>
  </si>
  <si>
    <t>OBJETIVO PMD</t>
  </si>
  <si>
    <t>LINERAS DE ACCION</t>
  </si>
  <si>
    <t>EFICACIA</t>
  </si>
  <si>
    <t>EFICIENCIA</t>
  </si>
  <si>
    <t>COMPONENTE</t>
  </si>
  <si>
    <t>ACTIVIDAD</t>
  </si>
  <si>
    <t>DESCENDENTE</t>
  </si>
  <si>
    <r>
      <rPr>
        <sz val="8.5"/>
        <color rgb="FFFFFFFF"/>
        <rFont val="Arial MT"/>
        <family val="2"/>
      </rPr>
      <t>Fórmula del Indicador</t>
    </r>
  </si>
  <si>
    <t>PCGIPBRSED. =(PRPBRSED*PPPBRSED)/100%</t>
  </si>
  <si>
    <r>
      <rPr>
        <sz val="8.5"/>
        <color rgb="FFFFFFFF"/>
        <rFont val="Arial MT"/>
        <family val="2"/>
      </rPr>
      <t>Variables</t>
    </r>
  </si>
  <si>
    <t>NOMBRE (Siglas)</t>
  </si>
  <si>
    <r>
      <rPr>
        <sz val="8.5"/>
        <color rgb="FFFFFFFF"/>
        <rFont val="Arial MT"/>
        <family val="2"/>
      </rPr>
      <t xml:space="preserve">Unidad de Medida de la
</t>
    </r>
    <r>
      <rPr>
        <sz val="8.5"/>
        <color rgb="FFFFFFFF"/>
        <rFont val="Arial MT"/>
        <family val="2"/>
      </rPr>
      <t>Variable</t>
    </r>
  </si>
  <si>
    <r>
      <rPr>
        <sz val="8.5"/>
        <color rgb="FFFFFFFF"/>
        <rFont val="Arial MT"/>
        <family val="2"/>
      </rPr>
      <t>Descripción</t>
    </r>
  </si>
  <si>
    <t>PORCENTAJE</t>
  </si>
  <si>
    <t>TRIMESTRAL</t>
  </si>
  <si>
    <t>MUNICIPAL</t>
  </si>
  <si>
    <t>SEMESTRAL</t>
  </si>
  <si>
    <t>ANUAL</t>
  </si>
  <si>
    <r>
      <rPr>
        <sz val="8.5"/>
        <color rgb="FFFFFFFF"/>
        <rFont val="Arial MT"/>
        <family val="2"/>
      </rPr>
      <t>Determinación de metas</t>
    </r>
  </si>
  <si>
    <r>
      <rPr>
        <sz val="8.5"/>
        <color rgb="FFFFFFFF"/>
        <rFont val="Arial MT"/>
        <family val="2"/>
      </rPr>
      <t>Semaforización</t>
    </r>
  </si>
  <si>
    <t>80 - 100%</t>
  </si>
  <si>
    <t>ACEPTABLE</t>
  </si>
  <si>
    <t>Periodo de cumplimiento</t>
  </si>
  <si>
    <r>
      <rPr>
        <sz val="7"/>
        <rFont val="Arial MT"/>
        <family val="2"/>
      </rPr>
      <t>31 - 79</t>
    </r>
    <r>
      <rPr>
        <sz val="7"/>
        <rFont val="Arial MT"/>
      </rPr>
      <t>%</t>
    </r>
  </si>
  <si>
    <t>CON RIESGO</t>
  </si>
  <si>
    <t>0 - 30%</t>
  </si>
  <si>
    <t>CRITICO</t>
  </si>
  <si>
    <r>
      <rPr>
        <sz val="8.5"/>
        <color rgb="FFFFFFFF"/>
        <rFont val="Arial MT"/>
        <family val="2"/>
      </rPr>
      <t>Línea base</t>
    </r>
  </si>
  <si>
    <t xml:space="preserve">Periodo de verificacion </t>
  </si>
  <si>
    <t>C1</t>
  </si>
  <si>
    <t>Componente /Actividad</t>
  </si>
  <si>
    <t>ASCENDENTE</t>
  </si>
  <si>
    <t>Método de Cálculo/ Unidad de Medida</t>
  </si>
  <si>
    <t>ESTATAL</t>
  </si>
  <si>
    <t>Dimension a medir</t>
  </si>
  <si>
    <t>Rango de Valor</t>
  </si>
  <si>
    <t>Cobertura</t>
  </si>
  <si>
    <t>Periodo de verificacion Trimestral</t>
  </si>
  <si>
    <t>Julio - Septiembre</t>
  </si>
  <si>
    <t xml:space="preserve">ESTADISTICA Y AVANCE  PROGRAMATICO TRIMESTRAL </t>
  </si>
  <si>
    <t>C1 A2</t>
  </si>
  <si>
    <t>C1 A3</t>
  </si>
  <si>
    <t>C1 A4</t>
  </si>
  <si>
    <t>C1 A5</t>
  </si>
  <si>
    <t>C1 A6</t>
  </si>
  <si>
    <t>C1 A7</t>
  </si>
  <si>
    <t>Fuente de información que alimenta al indicador / medios de verificacion</t>
  </si>
  <si>
    <t>Fuentes / medios de verificacion</t>
  </si>
  <si>
    <r>
      <rPr>
        <b/>
        <sz val="10"/>
        <color rgb="FFFFFFFF"/>
        <rFont val="Arial MT"/>
      </rPr>
      <t>II. DATOS DE IDENTIFICACIÓN DEL INDICADOR</t>
    </r>
  </si>
  <si>
    <r>
      <rPr>
        <b/>
        <sz val="10"/>
        <color rgb="FFFFFFFF"/>
        <rFont val="Arial MT"/>
      </rPr>
      <t>III. Datos del Indicador</t>
    </r>
  </si>
  <si>
    <t xml:space="preserve"> IV. Rangos de medicion </t>
  </si>
  <si>
    <t xml:space="preserve">Periodo de cumplimiento </t>
  </si>
  <si>
    <t>Sentido de lndicador del catalogo</t>
  </si>
  <si>
    <t>META PROGRAMADA ANUAL</t>
  </si>
  <si>
    <t>META PROGRAMADA TRIMESTRAL</t>
  </si>
  <si>
    <t>Meta Programada trimestral</t>
  </si>
  <si>
    <t>Meta Programadas anual</t>
  </si>
  <si>
    <t>Porcentaje de avance</t>
  </si>
  <si>
    <t>Años</t>
  </si>
  <si>
    <t>PMIR EP. Porcentaje de MIR establecidas programadas</t>
  </si>
  <si>
    <t>PMIR ER. Porcentaje de MIR establecidas realizadas</t>
  </si>
  <si>
    <t xml:space="preserve">FORMULA DEL INDICADOR </t>
  </si>
  <si>
    <t>PMIREAP. Mide el Porcentaje de criterios generales de la implementacion del PBR Y SED.</t>
  </si>
  <si>
    <t>PORCENTAJE DE AVANCE PROGRAMÁTICO</t>
  </si>
  <si>
    <t>METAS PROGRAMADAS</t>
  </si>
  <si>
    <t>METAS REALIZADAS</t>
  </si>
  <si>
    <t xml:space="preserve">MATRIZ DE INDICADORES PARA RESULATDOS </t>
  </si>
  <si>
    <t>C1 A1</t>
  </si>
  <si>
    <t>CAPACITACION DE MIR (38 AREAS)</t>
  </si>
  <si>
    <t>CLAVE DEL INDICADOR</t>
  </si>
  <si>
    <t>UNIDAD DE MEDIDA DE LO PROGRAMADO VS REALIZADO</t>
  </si>
  <si>
    <t xml:space="preserve">NOMBRE DE LA MEDICION DEL INDICADOR </t>
  </si>
  <si>
    <t>CALENDARIZACION TRIMESTRAL</t>
  </si>
  <si>
    <t>NÚMERO DE METAS PROGRAMADAS TRIMESTRALES</t>
  </si>
  <si>
    <t>DESCRIPCION</t>
  </si>
  <si>
    <t xml:space="preserve">MEDIOS DE VERIFICACION </t>
  </si>
  <si>
    <t>C2</t>
  </si>
  <si>
    <t>C2 A1</t>
  </si>
  <si>
    <t>C2 A2</t>
  </si>
  <si>
    <t>C2 A3</t>
  </si>
  <si>
    <t>NOMBRE DEL COMPONENTE / ACTIVIDAD</t>
  </si>
  <si>
    <t>C2 A4</t>
  </si>
  <si>
    <t>C2 A5</t>
  </si>
  <si>
    <t>AE1</t>
  </si>
  <si>
    <t>ACTIVIDADES EXTEMPORANEAS 1ER TRIMESTRE</t>
  </si>
  <si>
    <t>AE2</t>
  </si>
  <si>
    <t>AE3</t>
  </si>
  <si>
    <t>ACTIVIDADES EXTEMPORANEAS 2DO TRIMESTRE</t>
  </si>
  <si>
    <t>ACTIVIDADES EXTEMPORANEAS 3ER TRIMESTRE</t>
  </si>
  <si>
    <t>ACTIVIDADES EXTEMPORANEAS 4TO TRIMESTRE</t>
  </si>
  <si>
    <t>REPROGRAMACION DE MEJORA CONTINUA</t>
  </si>
  <si>
    <t>OBJETIVO:</t>
  </si>
  <si>
    <t>A</t>
  </si>
  <si>
    <t>B</t>
  </si>
  <si>
    <t>C</t>
  </si>
  <si>
    <t>D</t>
  </si>
  <si>
    <t>E</t>
  </si>
  <si>
    <t>Valor de linea base/meta programada trimestral</t>
  </si>
  <si>
    <t xml:space="preserve">Meta absoluta </t>
  </si>
  <si>
    <t>A largo plazo</t>
  </si>
  <si>
    <t>A corto plazo</t>
  </si>
  <si>
    <t>O AL 100% PORCENTAJE</t>
  </si>
  <si>
    <t>PORGRAMA SECTORIAL / POA</t>
  </si>
  <si>
    <t>AE4</t>
  </si>
  <si>
    <t>AE6</t>
  </si>
  <si>
    <t>AE7</t>
  </si>
  <si>
    <t>AE8</t>
  </si>
  <si>
    <t>AE9</t>
  </si>
  <si>
    <t>AE10</t>
  </si>
  <si>
    <t>AE11</t>
  </si>
  <si>
    <t>AE12</t>
  </si>
  <si>
    <t>AE13</t>
  </si>
  <si>
    <t>TEMPORALIDAD DE APLICACON</t>
  </si>
  <si>
    <t>PRESIDENCIA MUNICIPAL DE ZAPOTLAN DE JUÁREZ, HIDALGO</t>
  </si>
  <si>
    <t>DIRECCIÓN DE PLANEACIÓN Y EVALUACIÓN</t>
  </si>
  <si>
    <t>PROGRAMA OPERATIVO ANUAL 2026</t>
  </si>
  <si>
    <t>ENERO - DICIEMBRE</t>
  </si>
  <si>
    <t>Formato: POA_ZAP-01</t>
  </si>
  <si>
    <t>SECRETARÍA / DIRECCIÓN:</t>
  </si>
  <si>
    <t>SUBDIRECCIÓN / ÁREA ADMINISTRATIVA U OPERATIVA:</t>
  </si>
  <si>
    <t>PROGRAMA PRESUPUESTARIO AL QUE ESTÁ INTEGRADO:</t>
  </si>
  <si>
    <t xml:space="preserve">ACUERDO DEL PLAN MUNICIPAL DE DESARROLLO  AL QUE CONTRIBUYE LA UNIDAD ADMINISTRATIVA: </t>
  </si>
  <si>
    <t>OBJETIVO (S) QUE DA CUMPLIMIENTO:</t>
  </si>
  <si>
    <t>OBJETIVO GENERAL:</t>
  </si>
  <si>
    <t>OBJETIVOS ESPECIFICOS (OE):</t>
  </si>
  <si>
    <t xml:space="preserve">POSITIVO </t>
  </si>
  <si>
    <t>NEGATIVO</t>
  </si>
  <si>
    <t>SE COLOCA LA SECRETARIA A LA QUE ESTA ADSCRITO</t>
  </si>
  <si>
    <t xml:space="preserve">FIN </t>
  </si>
  <si>
    <t>PROPOSITO</t>
  </si>
  <si>
    <t xml:space="preserve">           </t>
  </si>
  <si>
    <t>Acuerdo 2. Bienestar social para Zapotlán.</t>
  </si>
  <si>
    <t>Acuerdo 3. Transformación, crecimiento y desarrollo económico para Zapotlán.</t>
  </si>
  <si>
    <t>Acuerdo 4. Desarrollo sostenible e infraestructura sólida y transformadora para Zapotlán.</t>
  </si>
  <si>
    <t>Acuerdo Transversal 1: Gobierno honesto.</t>
  </si>
  <si>
    <t xml:space="preserve">Acuerdo del PMDZJ </t>
  </si>
  <si>
    <t>2do TRIMESTRE</t>
  </si>
  <si>
    <t>3er TRIMESTRE</t>
  </si>
  <si>
    <t>4to TRIMESTRE</t>
  </si>
  <si>
    <t>1er TRIMESTRE</t>
  </si>
  <si>
    <t>Método de cálculo (formula)</t>
  </si>
  <si>
    <t>Valor de linea base/meta programada (trimestral)</t>
  </si>
  <si>
    <t>Estadisticas de la  Matriz de Indicadores para resulatdos EMIR</t>
  </si>
  <si>
    <t>ficha fin/proposito</t>
  </si>
  <si>
    <t>DIRECCION DE EDUCACION</t>
  </si>
  <si>
    <t>INSTANCIA DE LA MUJER</t>
  </si>
  <si>
    <t xml:space="preserve">DIRECCION DE SALUD Y SANIDAD </t>
  </si>
  <si>
    <t>DIRECCION DE DESARROLLO SOCIAL</t>
  </si>
  <si>
    <t>DIRECCION DE CULTURA (DEPARTAMENTO DE CULTURA)</t>
  </si>
  <si>
    <t>INSTANCIA DE LA JUVENTUD</t>
  </si>
  <si>
    <t>ALIMENTARIO</t>
  </si>
  <si>
    <t>CALIDAD Y VIDA</t>
  </si>
  <si>
    <t>JURIDICO DIF</t>
  </si>
  <si>
    <t>DENTAL</t>
  </si>
  <si>
    <t>PSICOLOGIA</t>
  </si>
  <si>
    <t>TRABAJO SOCIAL</t>
  </si>
  <si>
    <t>UBR</t>
  </si>
  <si>
    <t>PILARES</t>
  </si>
  <si>
    <t>UNIDAD DE PRIMER CONTACTO</t>
  </si>
  <si>
    <t>NUTRICION</t>
  </si>
  <si>
    <t>MOVILIDAD Y TRANSPORTE</t>
  </si>
  <si>
    <t>CAIC</t>
  </si>
  <si>
    <t xml:space="preserve">TESORERIA </t>
  </si>
  <si>
    <t>DIRECCION DE GESTION OPERATIVA Y LOGISTICA</t>
  </si>
  <si>
    <t xml:space="preserve">DIRECCION DE RECURSOS MATERIALES </t>
  </si>
  <si>
    <t>DIRECCION DE CONTRATACIONES Y ADQUISICIONES PUBLICAS</t>
  </si>
  <si>
    <t xml:space="preserve">DIRECCION DE PLANEACION </t>
  </si>
  <si>
    <t>DESARROLLO AGROPECUARIO</t>
  </si>
  <si>
    <t>DESARROLLO ECONOMICO</t>
  </si>
  <si>
    <t xml:space="preserve">REGLAMENTOS Y ESPECTACULOS </t>
  </si>
  <si>
    <t>DIRECCION DE TURISMO</t>
  </si>
  <si>
    <t>DIRECCION DE CATASTRO</t>
  </si>
  <si>
    <t>DIRECCION DE OBRAS PUBLICAS</t>
  </si>
  <si>
    <t>DESARROLLO URBANO Y ORDENAMIENTO TERRITORIAL</t>
  </si>
  <si>
    <t>DIRECCION DE ECOLOGIA</t>
  </si>
  <si>
    <t>REGISTRO FAMILIAR (COORDINACIÓN GENERAL JURIDICA )</t>
  </si>
  <si>
    <t>SERVICIOS GENERALES (DIRECCION DE SERVICIOS MUNICIPALES)</t>
  </si>
  <si>
    <t>OFICIAL MAYOR DE CABILDO</t>
  </si>
  <si>
    <t xml:space="preserve">OFICIAL MAYOR </t>
  </si>
  <si>
    <t xml:space="preserve">DIRECCION ARCHIVO MUNICIPAL </t>
  </si>
  <si>
    <t>DIRECCION DE PROYECTOS</t>
  </si>
  <si>
    <t>DIRECCION DE GESTION Y ATENCION CIUDADANA</t>
  </si>
  <si>
    <t>SEGURIDAD PUBLICA</t>
  </si>
  <si>
    <t xml:space="preserve">JUEZ CONCILIADOR </t>
  </si>
  <si>
    <t>PROTECCION CIVIL</t>
  </si>
  <si>
    <t>DIRECCION DE GOBERNACION</t>
  </si>
  <si>
    <t>DIRECCION DE PREVENCION DEL DELITO</t>
  </si>
  <si>
    <t>DIRECCION DE COMUNICACION SOCIAL</t>
  </si>
  <si>
    <t>SIPINNA</t>
  </si>
  <si>
    <t>Enero - Marzo</t>
  </si>
  <si>
    <t>Abril - Junio</t>
  </si>
  <si>
    <t>Octubre - Diciembre</t>
  </si>
  <si>
    <t>POCENATJE DE AVANCE TRIMESTRAL PROGRAMATICO</t>
  </si>
  <si>
    <t>POCENTAJE DE AVANCE TRIMESTRAL PROGRAMADO</t>
  </si>
  <si>
    <t>POCENTAJE DE AVANCE  PROGRAMATICO TRIMESTRAL</t>
  </si>
  <si>
    <t>II. DATOS DE IDENTIFICACIÓN DEL INDICADOR</t>
  </si>
  <si>
    <t>PP- A3  C2</t>
  </si>
  <si>
    <t>PP- A2  C2</t>
  </si>
  <si>
    <t>PP- A4  C2</t>
  </si>
  <si>
    <t>PP- A5  C2</t>
  </si>
  <si>
    <t>TITULAR DEL DEPORTE (TITULAR DEL DEPORTE)</t>
  </si>
  <si>
    <t>1.- ANTECEDENTES</t>
  </si>
  <si>
    <t>2.- IDENTIFICACIÓN Y DESCRIPCIÓN DEL PROBLEMA</t>
  </si>
  <si>
    <t>3.- DETERMINACIÓN  Y JUSTIFICACIÓN DE LOS OBJETIVOS DE LA INTERVENCIÓN</t>
  </si>
  <si>
    <t>4.- COBERTURA</t>
  </si>
  <si>
    <t>POBLACIÓN POTENCIAL</t>
  </si>
  <si>
    <t>POBLACIÓN OBJETIVA</t>
  </si>
  <si>
    <t>POBLACIÓN ATENDIDA DEL EJERCICIO FISCAL ANTERIOR</t>
  </si>
  <si>
    <t xml:space="preserve">
MUNICIPIO DE ZAPOTLAN DE JUAREZ
ANEXO I. FICHA DE INFORMACIÓN BÁSICA DEL PROGRAMA PRESUPUESTARIO
</t>
  </si>
  <si>
    <t>8.- REGLAS DE OPERACIÓN</t>
  </si>
  <si>
    <t>Alimentación</t>
  </si>
  <si>
    <t>Directo</t>
  </si>
  <si>
    <t>Indirecto</t>
  </si>
  <si>
    <t>Educación</t>
  </si>
  <si>
    <t>Salud</t>
  </si>
  <si>
    <t>Trabajo</t>
  </si>
  <si>
    <t>Vivienda</t>
  </si>
  <si>
    <t>Seguridad Social</t>
  </si>
  <si>
    <t>No Discriminación</t>
  </si>
  <si>
    <t>Medio ambiente sano</t>
  </si>
  <si>
    <t>Bienestar Económico</t>
  </si>
  <si>
    <t>NO</t>
  </si>
  <si>
    <t>SI</t>
  </si>
  <si>
    <t>5.- DISEÑO DE LA INTERVENCIÓN PÚBLICA</t>
  </si>
  <si>
    <t>6.- ¿ES UN PROGRAMA SOCIAL?</t>
  </si>
  <si>
    <r>
      <rPr>
        <sz val="10"/>
        <rFont val="Arial"/>
        <family val="2"/>
      </rPr>
      <t>Liga de Internet:
Archivo PDF:
Archivo Excel:</t>
    </r>
  </si>
  <si>
    <t>MUNICIPIO DE ZAPOTLAN DE JUAREZ
ANEXO III. ANÁLISIS DE LOS INVOLUCRADOS</t>
  </si>
  <si>
    <t>ANEXO IV. ÁRBOL DE PROBLEMAS</t>
  </si>
  <si>
    <t>ANEXO V. ÁRBOL DE OJETIVOS</t>
  </si>
  <si>
    <t>MUNICIPIO DE ZAPOTLAN JUAREZ 2026</t>
  </si>
  <si>
    <t>UNIDAD PRESUPUESTAL RESPONSABLE DE LA ELABORACIÓN DE LA MIR</t>
  </si>
  <si>
    <t>UNIDADES PRESUPUESTALES INTEGRANTES DE LA MIR</t>
  </si>
  <si>
    <t>SOLUCIÓN
 (PROVIENE DEL ARBOL DE OBEJTIVOS)</t>
  </si>
  <si>
    <t xml:space="preserve">  PROBLEMÁTICA CENTRAL 
(PROVIENEN DEL ARBOL DEL PROBLEMA)</t>
  </si>
  <si>
    <t>EFECTOS</t>
  </si>
  <si>
    <t>FINES</t>
  </si>
  <si>
    <t>Escala:   3 = Viabilidad Alta;   2 = Viabilidad Media;   1 = Viabilidad Baja,   N/A = No Aplica</t>
  </si>
  <si>
    <t xml:space="preserve">UNIDAD PRESUPUESTAL DE LA ELABORACIÓN DE LA MIR: </t>
  </si>
  <si>
    <t>NIVEL</t>
  </si>
  <si>
    <t>OBJETIVOS</t>
  </si>
  <si>
    <t>INDICADORES</t>
  </si>
  <si>
    <t>MEDIOS DE VERIFICACIÓN</t>
  </si>
  <si>
    <t>SUPUESTOS</t>
  </si>
  <si>
    <t>FIN</t>
  </si>
  <si>
    <t>PROPÓSITO</t>
  </si>
  <si>
    <r>
      <rPr>
        <sz val="9"/>
        <color rgb="FFFFFFFF"/>
        <rFont val="Arial"/>
        <family val="2"/>
      </rPr>
      <t>Fórmula del Indicador</t>
    </r>
  </si>
  <si>
    <r>
      <rPr>
        <sz val="9"/>
        <color rgb="FFFFFFFF"/>
        <rFont val="Arial"/>
        <family val="2"/>
      </rPr>
      <t>Variables</t>
    </r>
  </si>
  <si>
    <r>
      <rPr>
        <sz val="9"/>
        <color rgb="FFFFFFFF"/>
        <rFont val="Arial"/>
        <family val="2"/>
      </rPr>
      <t>Unidad de Medida de la
Variable</t>
    </r>
  </si>
  <si>
    <r>
      <rPr>
        <sz val="9"/>
        <color rgb="FFFFFFFF"/>
        <rFont val="Arial"/>
        <family val="2"/>
      </rPr>
      <t>Descripción</t>
    </r>
  </si>
  <si>
    <t>31 - 79%</t>
  </si>
  <si>
    <r>
      <rPr>
        <sz val="9"/>
        <color rgb="FFFFFFFF"/>
        <rFont val="Arial"/>
        <family val="2"/>
      </rPr>
      <t>Determinación de metas</t>
    </r>
  </si>
  <si>
    <r>
      <rPr>
        <sz val="9"/>
        <color rgb="FFFFFFFF"/>
        <rFont val="Arial"/>
        <family val="2"/>
      </rPr>
      <t>Semaforización</t>
    </r>
  </si>
  <si>
    <t>DIRECCIÓN DE PLANEACION Y EVALUACION</t>
  </si>
  <si>
    <t>POA DE DIRECCIÓN DE PLANEACION Y EVALUACION</t>
  </si>
  <si>
    <t>SE COLOCA EL NOMBRE DE SU DIRECCIÓN</t>
  </si>
  <si>
    <t>POA DE DIRECCIÓN DE PLANEACIÓN</t>
  </si>
  <si>
    <t xml:space="preserve">DIRECCIÓN DE PLANEACION Y EVALUACION </t>
  </si>
  <si>
    <t xml:space="preserve">TOTAL </t>
  </si>
  <si>
    <t>I. DATOS DE IDENTIFICACIÓN DEL PROGRAMA</t>
  </si>
  <si>
    <r>
      <rPr>
        <b/>
        <sz val="9"/>
        <color rgb="FFFFFFFF"/>
        <rFont val="Arial"/>
        <family val="2"/>
      </rPr>
      <t>II. DATOS DE IDENTIFICACIÓN DEL INDICADOR</t>
    </r>
  </si>
  <si>
    <r>
      <rPr>
        <b/>
        <sz val="9"/>
        <color rgb="FFFFFFFF"/>
        <rFont val="Arial"/>
        <family val="2"/>
      </rPr>
      <t>III. Datos del Indicador</t>
    </r>
  </si>
  <si>
    <r>
      <rPr>
        <sz val="9"/>
        <color rgb="FFFFFFFF"/>
        <rFont val="Arial"/>
        <family val="2"/>
      </rPr>
      <t>Línea base</t>
    </r>
  </si>
  <si>
    <r>
      <rPr>
        <sz val="8.5"/>
        <color rgb="FFFFFFFF"/>
        <rFont val="Arial"/>
        <family val="2"/>
      </rPr>
      <t>DATOS DEL PROGRAMA</t>
    </r>
  </si>
  <si>
    <r>
      <rPr>
        <sz val="8.5"/>
        <color rgb="FFFFFFFF"/>
        <rFont val="Arial"/>
        <family val="2"/>
      </rPr>
      <t>ALINEACIÓN</t>
    </r>
  </si>
  <si>
    <t>RAMO</t>
  </si>
  <si>
    <t>EJE ESTRATÉGICO</t>
  </si>
  <si>
    <t>OBJETIVO ESTRATÉGICO</t>
  </si>
  <si>
    <r>
      <rPr>
        <sz val="8.5"/>
        <color rgb="FFFFFFFF"/>
        <rFont val="Arial"/>
        <family val="2"/>
      </rPr>
      <t>CLASIFICACIÓN FUNCIONAL</t>
    </r>
  </si>
  <si>
    <t>FINALIDAD</t>
  </si>
  <si>
    <t>FUNCIÓN</t>
  </si>
  <si>
    <t>SUBFUNCIÓN</t>
  </si>
  <si>
    <r>
      <rPr>
        <sz val="8.5"/>
        <color rgb="FFFFFFFF"/>
        <rFont val="Arial"/>
        <family val="2"/>
      </rPr>
      <t>OTROS DATOS</t>
    </r>
  </si>
  <si>
    <t>AÑO OPERANDO:</t>
  </si>
  <si>
    <r>
      <rPr>
        <sz val="8.5"/>
        <rFont val="Arial"/>
        <family val="2"/>
      </rPr>
      <t>EL PROGRAMA PRESUPUESTARIO
ENTREGA BIENES Y SERVICIOS A:</t>
    </r>
  </si>
  <si>
    <t>a) POBLACIÓN EN GENERAL</t>
  </si>
  <si>
    <t>b) ADMINISTRACIÓN PÚBLICA</t>
  </si>
  <si>
    <t>a) AMBAS</t>
  </si>
  <si>
    <r>
      <rPr>
        <sz val="11"/>
        <color rgb="FFFFFFFF"/>
        <rFont val="Arial"/>
        <family val="2"/>
      </rPr>
      <t>Alineación al Plan Municipal de Desarrollo</t>
    </r>
  </si>
  <si>
    <t>MAGNITUD (LÍNEA BASE)</t>
  </si>
  <si>
    <t>MAGNITUD (RESULTADO ESPERADO)</t>
  </si>
  <si>
    <t>CAUSAS</t>
  </si>
  <si>
    <t>MEDIOS</t>
  </si>
  <si>
    <t>ZAPOTLAN DE JUAREZ
PRESUPUESTO 2026 
Matriz de Indicadores de Resultados (MIR)</t>
  </si>
  <si>
    <t>MUNICIPIO DE ZAPOTLAN DE JUAREZ MIR  2026
ANEXO II. DEFINICIÓN DEL PROBLEMA</t>
  </si>
  <si>
    <t>MIR 2026</t>
  </si>
  <si>
    <t xml:space="preserve">C2 A1 </t>
  </si>
  <si>
    <t>Eficiencia integral en alumbrado público y mantenimiento, rehabilitación y limpieza de espacios públicos y áreas administrativas municipales</t>
  </si>
  <si>
    <t>PCEAPMEP. = (PCEAPMEPP./ PCEAPMEPR)*100</t>
  </si>
  <si>
    <t>PCEAPMEP
Porcentaje de cobertura y eficiencia en alumbrado público y mantenimiento de espacios públicos</t>
  </si>
  <si>
    <t>Programa para ampliación del alumbrado público</t>
  </si>
  <si>
    <t>PACAP. Porcentaje de ampliación de cobertura de alumbrado público</t>
  </si>
  <si>
    <t>PAAP. Porcentaje de áreas con alumbrado programado</t>
  </si>
  <si>
    <t>PAAR. Porcentaje de áreas con alumbrado realizado</t>
  </si>
  <si>
    <t>PACAP.= (PAAP. / PAAR.) *100</t>
  </si>
  <si>
    <t>Sustitución de luminarias dañadas por lampares led</t>
  </si>
  <si>
    <t>PRLSPL.
Porcentaje de remplazo de lampara suburbana por led</t>
  </si>
  <si>
    <t xml:space="preserve">PRLSPL. = (PRLSPPL. / PRLSPR.*100)
</t>
  </si>
  <si>
    <t>Mantenimiento sostenible de las luminarias existentes</t>
  </si>
  <si>
    <t>PMPL
Porcentaje de mantenimiento por luminaria</t>
  </si>
  <si>
    <t>PMPLP
 Porcentaje de mantenimiento por luminaria programado</t>
  </si>
  <si>
    <t xml:space="preserve"> PMPLR
Porcentaje de mantenimiento por luminaria realizado</t>
  </si>
  <si>
    <t>PMPL(=PMPLP/PML PMPLRPR)*100</t>
  </si>
  <si>
    <t>Mantenimiento integral y sostenible para parques, jardines, destinados a la convivencia social, descanso y recreación</t>
  </si>
  <si>
    <t>PMISEDPPJ = (PMISEDPPJP/ PMISEDPPJR) * 100</t>
  </si>
  <si>
    <t xml:space="preserve">PMISEDPPJ
Porcentaje del mantenimiento integral y sostenible a los espacios destinados para parques y jardines  
</t>
  </si>
  <si>
    <t>PMISEDPPJP
Porcentaje del mantenimiento integral y sostenible a los espacios destinados para parques y jardines programados</t>
  </si>
  <si>
    <t>PMISEDPPJR
Porcentaje del mantenimiento integral y sostenible a los espacios destinados para parques y jardines realizados</t>
  </si>
  <si>
    <t xml:space="preserve">Rehabilitación, construcción y mantenimiento con perspectiva de género a los espacios públicos del municipio, para las personas con discapacidad, mujeres, niñas, niños construcción y mantenimiento con perspectiva de género a los espacios públicos del municipio, para las personas con discapacidad, mujeres, niñas, niños </t>
  </si>
  <si>
    <t xml:space="preserve">
PEPRCCAUPG
Porcentaje de espacios públicos rehabilitados y construidos con criterios de accesibilidad universal y perspectiva de género</t>
  </si>
  <si>
    <t>PEPRCCAUPG= (PEPRCCAUPGP / PEPRCCAUPGR) * 100</t>
  </si>
  <si>
    <t>Limpieza por área de Presidencia Municipal</t>
  </si>
  <si>
    <t>PLPAEPM
Porcentaje de limpieza por áreas del Edificio de Presidencia Municipal</t>
  </si>
  <si>
    <t>PLPAEPMR
Porcentaje de limpieza por áreas del Edificio de Presidencia Municipal realizado</t>
  </si>
  <si>
    <t xml:space="preserve">PLPAEPM = (PLPAEPMP / PLPAEPMR) * 100
</t>
  </si>
  <si>
    <t>Limpieza urbana en calles</t>
  </si>
  <si>
    <t>PLUR
Porcentaje de limpiezas urbanas realizadas</t>
  </si>
  <si>
    <t>PLURP
Porcentaje de limpiezas urbanas programadas</t>
  </si>
  <si>
    <t>PLURR
Porcentaje de limpiezas urbanas realizadas</t>
  </si>
  <si>
    <t>PLUR = (PLURP / PLURR) * 100</t>
  </si>
  <si>
    <t>Eficiencia en la gestión integral de desazolve del sistema de drenaje y del suministro de agua potable en espacios públicos, así como el uso de agua tratada en áreas verdes públicas</t>
  </si>
  <si>
    <t>PCAMDAAEPRATAV
Porcentaje de cumplimiento en acciones de mantenimiento de drenaje y abastecimiento de agua en espacios públicos y riego de agua tratada en áreas verdes</t>
  </si>
  <si>
    <t>PCAMDAAEPRATAV =( PCAMDAAEPRATAVP / PCAMDAAEPRATAVR) * 100</t>
  </si>
  <si>
    <t>Desazolve de los pozos y caleado de los mismos</t>
  </si>
  <si>
    <t>PDPCR
Porcentaje de desazolve de pozos y caleados 
realizados</t>
  </si>
  <si>
    <t>PDPCRR
Porcentaje de desazolve de pozos y caleados 
realizados</t>
  </si>
  <si>
    <t xml:space="preserve">PDPCR = (PDPCRP/ PDPCRR) * 100
</t>
  </si>
  <si>
    <t xml:space="preserve">Desazolve de cunetas y alcantarillas </t>
  </si>
  <si>
    <t>PDCAR
Porcentaje de cunetas y alcantarillas realizadas</t>
  </si>
  <si>
    <t xml:space="preserve"> PDCARR
Porcentaje de cunetas y alcantarillas realizadas</t>
  </si>
  <si>
    <t xml:space="preserve">PDCAR= (PDCARP / PDCARR) * 100
</t>
  </si>
  <si>
    <t>Mantenimiento preventivo de la planta tratadora</t>
  </si>
  <si>
    <t xml:space="preserve">PMVR
Porcentaje de mantenimientos preventivos realizados </t>
  </si>
  <si>
    <t>PMVRR
Porcentaje de mantenimientos preventivos realizados</t>
  </si>
  <si>
    <t>PACRAVJEP = (PACRAVJEPP / PACRAVJEPR) * 100</t>
  </si>
  <si>
    <t>PMVR = (PMVRP / PMVRR) * 100</t>
  </si>
  <si>
    <t xml:space="preserve">Riegos calendarizados a las áreas verdes y jardines públicos de las localidades de Acayuca, San Pedro y Zapotlán  </t>
  </si>
  <si>
    <t xml:space="preserve">PACRAVJEP
Porcentaje de avance en calendarización del riego de áreas verdes y jardines de los espacios públicos </t>
  </si>
  <si>
    <t xml:space="preserve">Abastecimiento de agua potable en espacios públicos, deportivos y de salud </t>
  </si>
  <si>
    <t>PCAAPEPDS
Porcentaje de cobertura de abastecimiento de agua potable en espacios públicos, deportivos y de salud</t>
  </si>
  <si>
    <t>PCAAPEPDS = (PCAAPEPDSP / PCAAPEPDSR) * 100</t>
  </si>
  <si>
    <t xml:space="preserve"> ACUERDO 4. DESARROLLO SOSTENIBLE E INFRAESTRUCTURA SOLIDA Y TRASFORMADORA</t>
  </si>
  <si>
    <t xml:space="preserve">ACUERDO 4. DESARROLLO SOSTENIBLE E INFRAESTRUCTURA SOLIDA Y TRASFORMADORA ZAPOTLÁN </t>
  </si>
  <si>
    <t>Para el periodo de gestión 2026, la Dirección de Servicios Públicos Municipales de Zapotlán de Juárez debe actuar como el Acuerdo  articulador entre la estrategia política y la ejecución administrativa.                                                                                                                                                                                                                                                        OE1: Fortalecer el servicio de alumbrado público, asegurando la instalación, reparación y modernización de luminarias para mejorar la iluminación y la seguridad en el municipio.
OE2: Impulsar la conservación y rehabilitación de parques, jardines y áreas verdes, mediante acciones periódicas de poda, riego, reforestación y mantenimiento de infraestructura recreativa.
OE3:    Mejorar los procesos de atención ciudadana, garantizando respuestas oportunas a reportes, quejas y solicitudes relacionadas con los servicios públicos municipales                                                                                                                                                                                                                                                                                                                                                                                                                                                                                                                                                                                           OE4:   Promover el uso eficiente de los recursos humanos y materiales, mediante la capacitación continua del personal operativo y la administración responsable del presupuesto asignado al área.                                                                                                                                                                                                                                                                                                                                                                                                                                                                   OE5: Implementar programas de control y mantenimiento del sistema de drenaje, asegurando la limpieza, desazolve y reparación de líneas para prevenir inundaciones y mejorar el funcionamiento hidráulico del municipio.
OE6: Fortalecer la supervisión y evaluación de las cuadrillas operativas, mediante controles de asistencia, asignación de tareas y seguimiento de resultados para garantizar un desempeño acorde con las necesidades del municipio.
OE7: Fomentar la participación ciudadana en actividades de limpieza, reciclaje y cuidado del entorno, a través de campañas de sensibilización y colaboración comunitaria.</t>
  </si>
  <si>
    <t>5.1                                                                                                                                                                                                                                                                                                                                                                                            C1.Eficiencia de Alumbrado Público                                                                                                                                                                                                                                                                                                                                         C2. Mantenimiento del sistema de drenaje                                                                                                                                                                                                                                                        C3.Suministro de agua potable y agua tratada para espacios públicos, deportivos, salud, y áreas verdes                                                                                                                                                                                    C4.Mantenimiento, rehabilitación y limpieza integral de espacios públicos y áreas administrativas del Municipio                                                                                                                  5.2                                                                                                                                                                                                                                                                                                                                                                  Tramites y servicios, atención ciudadana y contacto, donde podrás conocer los servicios disponibles y los procedimientos para acceder a ellos por medio de la plataforma digital del ayuntamiento.</t>
  </si>
  <si>
    <t>Se realizara un padrón de beneficiarios  de manera trimestral de los servicios realizados por parte del área de Servicios</t>
  </si>
  <si>
    <t>https://zapotlan.hidalgo.gob.mx/normateca.html</t>
  </si>
  <si>
    <t>https://zapotlan.hidalgo.gob.mx/ADMINISTRACION%20-2027/Normateca/Presidencia/Planeacion/Plan%20Municipal%20de%20Desarrollo%-27/PMZJ.pdf</t>
  </si>
  <si>
    <t>Establecer políticas de planeación y supervisión eficientes que permitan un desarrollo ordenado y transparente. Asimismo, resulta fundamental fomentar la participación ciudadana para integrar las necesidades reales de la población en la toma de decisiones. De igual forma, es necesario incrementar la inversión en infraestructura para mejorar la calidad de vida y garantizar servicios públicos adecuados, eficientes y accesibles. Todo ello con el objetivo de contribuir a la construcción de un entorno seguro, inclusivo y sostenible a largo plazo.</t>
  </si>
  <si>
    <t xml:space="preserve">Ciudadanos que residan en las localidades de Acayuca, San Pedro y Zapotlán </t>
  </si>
  <si>
    <t>Personas no residentes en el municipio, así como agrupaciones ciudadanas cuyas acciones o intereses no se ajusten a los lineamientos y objetivos del ordenamiento territorial municipal.</t>
  </si>
  <si>
    <t>Prestadores del Servicio Público Municipal así como lo es el Área de Servicios Públicos Municipales</t>
  </si>
  <si>
    <t>Se entiende por estos a personas, grupos u organizaciones que mantienen intereses, perspectivas o posturas distintas frente a la problemática identificada y a las acciones propuestas para su atención. Dichos actores pueden expresar su desacuerdo a través de distintos mecanismos de incidencia, como la crítica estructurada, la oposición organizada o la presentación de alternativas.</t>
  </si>
  <si>
    <t>|</t>
  </si>
  <si>
    <t>SECRETARIA GENERAL MUNICIPAL</t>
  </si>
  <si>
    <t>POA DIRECCION DE SERVICIOS PUBLICOS MUNICIPALES 2026</t>
  </si>
  <si>
    <t xml:space="preserve"> DIRECCION DE SERVICIOS PUBLICOS MUNICIPALES</t>
  </si>
  <si>
    <t xml:space="preserve">MUY POCA PERIOCIDAD DE LOS SERVICIOS BÁSICOS PUBLICOS </t>
  </si>
  <si>
    <t xml:space="preserve">INCREMENTO Y EFICACIA DE LOS SERVICIOS PUBLICOS </t>
  </si>
  <si>
    <t>DEFICIENCIA EN LA GESTION Y MANTENIMIENTO DE LA  INFRESTRUCTURA DE LOS SERVICIOS PUBLICOS</t>
  </si>
  <si>
    <t>Falta de mantenimiento  integral y sostenible a los espacios destinados para parques, jardines, destinados a la convivencia social, descanso y recreación.</t>
  </si>
  <si>
    <t>Falta de recorridos de supervisión de  los edificios que identifiquen las  necesidades  de infraestructura.</t>
  </si>
  <si>
    <t>Mantenimiento  integral y sostenible a los espacios destinados para parques, jardines, destinados a la convivencia social, descanso y recreación</t>
  </si>
  <si>
    <t>Recorridos de supervisión de  los edificios que identifiquen las  necesidades  de infraestructura.</t>
  </si>
  <si>
    <t>Falta de  Diseño, rehabilitación, construcción y mantenimiento con perspectiva de género a los espacios públicos del municipio,  para las  personas con discapacidad, mujeres, niñas, niños.</t>
  </si>
  <si>
    <t>Rehabilitación, construcción y mantenimiento con perspectiva de género a los espacios públicos del municipio,  para las  personas con discapacidad, mujeres, niñas, niños.</t>
  </si>
  <si>
    <t>Obstrucción de los pozos de descarga de drenaje, coladeras y alcantarillas tapada</t>
  </si>
  <si>
    <t>Fluidez adecuada de los pozos de descarga de drenaje, coladeras y alcantarillas  desazolvadas</t>
  </si>
  <si>
    <t xml:space="preserve">Calles con exceso de basura   </t>
  </si>
  <si>
    <t xml:space="preserve">Calles libres de basura </t>
  </si>
  <si>
    <t>EFICIENCIA EN LA GESTIÓN Y MANTENIMIENTO DE LA INFRAESTRUCTURA Y SERVICIOS PÚBLICOS, LO QUE BENEFICIE LA CALIDAD DE VIDA DE LOS HABITANTES DEL MUNICIPIO.</t>
  </si>
  <si>
    <t>Deficiente cobertura del alumbrado público.</t>
  </si>
  <si>
    <t>Escases de mantenimiento integral y sostenible a los espacios destinados para parques, jardines, destinados a la convivencia social, descanso y recreación</t>
  </si>
  <si>
    <t>Infraestructura   sanitaria eficiente</t>
  </si>
  <si>
    <t>Escases de mantenimiento del sistema de drenaje</t>
  </si>
  <si>
    <t>Eficiencia rehabilitación, construcción y mantenimiento con perspectiva de género a los espacios públicos del municipio.</t>
  </si>
  <si>
    <t xml:space="preserve"> Deficiencia en rehabilitación, construcción y mantenimiento con perspectiva de género a los espacios públicos del municipio.</t>
  </si>
  <si>
    <t>Escases y deficiencia en el de barrido de calles</t>
  </si>
  <si>
    <t>Mantenimiento integral y sostenible a los espacios destinados para parques, jardines, destinados a la convivencia social, descanso y recreación</t>
  </si>
  <si>
    <t>Calendarización para realizar el barrido de calles</t>
  </si>
  <si>
    <t xml:space="preserve">ACUERDO 4. DESARROLLO SOSTENIBLE E INFRAESTRUCTURA SOLIDA Y TRASFORMADORA </t>
  </si>
  <si>
    <t>4.1.4.2 Promover las buenas prácticas y colaboración de mantenimiento y cuidado de las calles en el municipio, propiciando mejor calidad para los transeúntes de las localidades.</t>
  </si>
  <si>
    <t>4.1 .3 Fortalecer la infraestructura eléctrica y la conectividad digital, garantizando servicios eficientes, mejorando la calidad de vida de las y los Zapotlanenses. 
4.1 .4 Generar mejores carreteras y caminos municipales, brindando mayor seguridad en los traslados de los usuarios de transporte público, como particulares en el municipio.</t>
  </si>
  <si>
    <t>4.1.3.1 Ampliar la cobertura y mejorar la eficiencia de los servicios de electrificación y alumbrado público. Priorizando zonas con mayor rezago.	
4.1 .4.1 Rehabilitar carreteras, caminos rurales, brechas y puentes del municipio, optimizando los tiempos de traslado de los pobladores de Zapotlán.</t>
  </si>
  <si>
    <t>Porcentaje de la población con carencia en el acceso a los servicios básicos</t>
  </si>
  <si>
    <t>Índice de cobertura y calidad de los servicios Públicos (ICCS)</t>
  </si>
  <si>
    <t>Contribuir a la reducción de la población que carece de acceso a servicios públicos básicos en la vivienda</t>
  </si>
  <si>
    <t>La población del Municipio de Zapotlán de Juárez cuenta con los servicios públicos eficientes y suficientes para atraer múltiples beneficios</t>
  </si>
  <si>
    <t>De no contar con un entorno favorable en cuanto a los escases de servicios públicos, se tiene como propósito generar múltiples beneficios como el aumento de la calidad de vida de sus habitantes, la mejora al contar con los servicios públicos eficientes y suficiente.</t>
  </si>
  <si>
    <t>Se asume que la carencia del acceso Alos servicios públicos tendrá un cambio pósito a la mejora de condiciones en la vi viviendas y el acceso de los servicios públicos básicos, tendrá un avance en este sentido para mejorar las condiciones de vida y reducir las brechas de desigualdad.</t>
  </si>
  <si>
    <t>Ejecución de acciones orientadas a mejorar la eficiencia del sistema de alumbrado público mediante mantenimiento preventivo y correctivo, así como la rehabilitación de infraestructura urbana. Incluye la limpieza integral de espacios públicos, áreas administrativas y vialidades del municipio, con el objetivo de garantizar entornos seguros, funcionales y adecuados para la ciudadanía.</t>
  </si>
  <si>
    <t>Porcentaje de cobertura y eficiencia en alumbrado público y mantenimiento de espacios públicos</t>
  </si>
  <si>
    <t>Trimestral</t>
  </si>
  <si>
    <t>Sustitución de luminarias dañadas por led</t>
  </si>
  <si>
    <t>Reposición e instalación de luminarias de led nuevas en sustitución de aquellas que presenten deterioradas o que han concluido su vida útil. </t>
  </si>
  <si>
    <t>Porcentaje de remplazo de lampara suburbana por led </t>
  </si>
  <si>
    <t>Ampliación del sistema de alumbrado público en las zonas del municipio que actualmente no cuentan con iluminación adecuada, con el propósito de mejorar las condiciones de seguridad, movilidad y bienestar de la población.</t>
  </si>
  <si>
    <t xml:space="preserve">Programa para ampliación del alumbrado público   </t>
  </si>
  <si>
    <t xml:space="preserve">
Porcentaje de ampliación de cobertura de alumbrado público
</t>
  </si>
  <si>
    <t>Mantenimiento sostenible de las luminarias existentes </t>
  </si>
  <si>
    <t xml:space="preserve"> Se monitorea la operatividad de las lámparas instaladas, la eficiencia energética de los equipos, y la cobertura del servicio, asegurando que las luminarias cumplan con los estándares de iluminación necesarios para la seguridad vial y peatonal. </t>
  </si>
  <si>
    <t>Porcentaje de mantenimiento por luminaria </t>
  </si>
  <si>
    <t>Mantenimiento integral y sostenible para parques, jardines, destinados a la convivencia social, descanso y recreación. </t>
  </si>
  <si>
    <t>Garantizar que parques, jardines y zonas de uso común se mantengan en óptimas condiciones, poda y desbroce de árboles, arbustos y vegetación en general.</t>
  </si>
  <si>
    <t xml:space="preserve">Porcentaje del mantenimiento integral y sostenible a los espacios destinados para parques y jardines  
  </t>
  </si>
  <si>
    <t>Porcentaje de rehabilitación y mantenimiento de espacios públicos </t>
  </si>
  <si>
    <t>Se realizan mantenimiento de instalaciones que integren criterios de equidad, ergonomía y movilidad inclusiva. considerando un enfoque inclusivo, seguro y accesible para todas las personas, con especial atención a grupos prioritarios</t>
  </si>
  <si>
    <t xml:space="preserve">Rehabilitación, construcción y mantenimiento con perspectiva de género a los espacios públicos del municipio, para las personas con discapacidad, mujeres, niñas, niños </t>
  </si>
  <si>
    <t>Porcentaje de limpieza por áreas del Edificio de Presidencia Municipal</t>
  </si>
  <si>
    <t>Garantizar la limpieza intensiva en áreas administrativas que requieren orden para el trabajo documental, la
desinfección reforzada en espacios de atención ciudadana y el mantenimiento puntual de salas de reuniones antes y después de su uso.</t>
  </si>
  <si>
    <t>Organizar acciones permanentes destinadas a preservar la imagen, salubridad y funcionalidad de la vía pública manteniendo entornos seguros, transitables y estéticamente agradables para la ciudadanía</t>
  </si>
  <si>
    <t>Porcentaje de limpiezas urbanas realizadas</t>
  </si>
  <si>
    <t>Mide el grado de cumplimiento en las acciones de desazolve de cunetas y alcantarillas, mantenimiento del sistema de drenaje y la correcta provisión de agua potable en espacios públicos, así como el aprovechamiento de agua tratada en áreas verdes. Su finalidad es evaluar la eficiencia operativa del municipio para prevenir afectaciones sanitarias, inundaciones y garantizar el uso sustentable del recurso hídrico</t>
  </si>
  <si>
    <t xml:space="preserve">Porcentaje de cumplimiento en acciones de mantenimiento de drenaje y abastecimiento de agua en espacios públicos y riego de agua tratada en áreas verdes </t>
  </si>
  <si>
    <t>Realizar el retiro de basura, sedimentos, lodos y materiales sólidos. Limpieza manual o con equipos especializados, así como el desazolve de tuberías y pozos de inspección y aplicación de cal para prevenir infecciones.</t>
  </si>
  <si>
    <t xml:space="preserve">Porcentaje de desazolve de pozos y caleados realizadas </t>
  </si>
  <si>
    <t>Retiro de la remoción de sedimentos, lodos, basura, vegetación, piedras y otros materiales que obstruyen el flujo del agua en las estructuras de drenaje superficial y subterráneo. Esta actividad tiene como propósito restablecer la capacidad hidráulica de las cunetas y alcantarillas, garantizando un adecuado desalojo de aguas pluviales y previniendo inundaciones, encharcamientos y daños a la infraestructura vial o urbana.</t>
  </si>
  <si>
    <t>Porcentaje de cunetas y alcantarillas realizadas</t>
  </si>
  <si>
    <t>Realizar inspecciones, limpieza, ajustes y pruebas operativas programadas en los equipos, estructuras y sistemas que conforman la planta de tratamiento de aguas residuales. Su propósito es garantizar la continuidad del proceso de tratamiento, evitar fallas inesperadas, mantener la eficiencia operativa y prolongar la vida útil de los componentes mecánicos, eléctricos e hidromecánicos.</t>
  </si>
  <si>
    <t xml:space="preserve">Porcentaje de mantenimientos preventivos realizados </t>
  </si>
  <si>
    <t xml:space="preserve">Aplicación de agua tratada de forma programada a jardines, áreas verdes y espacios recreativos de las localidades de Acayuca, San Pedro y Zapotlán, con el fin de conservar la vegetación en óptimas condiciones, favorecer el crecimiento de especies y mantener el paisaje urbano. </t>
  </si>
  <si>
    <t xml:space="preserve">Porcentaje de avance en calendarización del riego de áreas verdes y jardines de los espacios públicos </t>
  </si>
  <si>
    <t>Abastecimiento de agua potable en espacios públicos, deportivos y de salud </t>
  </si>
  <si>
    <t>Garantizar que las instalaciones públicas, deportivas y de salud cuenten con el suministro adecuado de agua potable para su operación cotidiana, servicios sanitarios, limpieza y atención a la ciudadanía.</t>
  </si>
  <si>
    <t>Porcentaje de cobertura de abastecimiento de agua potable en espacios públicos, deportivos y de salud</t>
  </si>
  <si>
    <t>PP4- C1</t>
  </si>
  <si>
    <t xml:space="preserve">DIRECCIÓN DE SERVICIOS PÚBLICOS MUNICIPALES </t>
  </si>
  <si>
    <t xml:space="preserve">PP4. DESARROLLO SOSTENIBLE E INFRAESTRUCTURA SOLIDA Y TRASFORMADORA ZAPOTLÁN </t>
  </si>
  <si>
    <t>DIRECCIÓN DE SERVICIOS PÚBLICOS MUNICIPALES</t>
  </si>
  <si>
    <t>POA DIRECCIÓN SERVICIOS PÚBLICOS MUNICIPALES 2026</t>
  </si>
  <si>
    <t>POA DIRECCIÓN DE SERVICIOS PÚBLICOS MUNICIPALES 2026</t>
  </si>
  <si>
    <t xml:space="preserve">Eficiencia del alumbrado público </t>
  </si>
  <si>
    <t xml:space="preserve">PORCENTAJE </t>
  </si>
  <si>
    <t>PCEAPMER.
Porcentaje de cobertura y eficiencia en alumbrado público y mantenimiento de espacios públicos realizados</t>
  </si>
  <si>
    <t>PCEAPMEPP.
Porcentaje de cobertura y eficiencia en alumbrado público y mantenimiento de espacios públicos programados</t>
  </si>
  <si>
    <t>PP4. DESARROLLO SOSTENIBLE E INFRAESTRUCTURA SOLIDA Y TRASFORMADORA ZAPOTLÁN</t>
  </si>
  <si>
    <t>POA DE DIRECCIÓN DE SERVICIOS PÚBLICOS MUNICIPALES</t>
  </si>
  <si>
    <t xml:space="preserve"> POA DIRECCIÓN DE SERVICIOS PÚBLICOS MUNICIPALES </t>
  </si>
  <si>
    <t xml:space="preserve">POA DIRECCIÓN DE SERVICIOS PÚBLICOS MUNICIPALES </t>
  </si>
  <si>
    <t>POA  DIRECCIÓN DE SERVICIOS PÚBLICOS MUNICIPALES</t>
  </si>
  <si>
    <t xml:space="preserve"> POA DIRECCIÓN DE SERVICIOS PÚBLICOS MUNICIPALES</t>
  </si>
  <si>
    <t>DIRECCION DE SERVICIOS PÚBLICOS MUNICIPALES</t>
  </si>
  <si>
    <t>PEPRCCAUPGP
Porcentaje de espacios públicos rehabilitados y construidos con criterios de accesibilidad universal y perspectiva de género programados</t>
  </si>
  <si>
    <t>PEPRCCAUPGR
Porcentaje de espacios públicos rehabilitados y construidos con criterios de accesibilidad universal y perspectiva de género realizados</t>
  </si>
  <si>
    <t>POA DIRECCION DE SERVICIOS PÚBLICOS MUNICIPALES</t>
  </si>
  <si>
    <t>PCAMDAAEPRATAVP
Porcentaje de cumplimiento en acciones de mantenimiento de drenaje y abastecimiento de agua en espacios públicos y riego de agua tratada en áreas verdes programados</t>
  </si>
  <si>
    <t>PCAMDAAEPRATAVR
Porcentaje de cumplimiento en acciones de mantenimiento de drenaje y abastecimiento de agua en espacios públicos y riego de agua tratada en áreas verdes realizados</t>
  </si>
  <si>
    <t>PP4- C2</t>
  </si>
  <si>
    <t>PP4- A1  C2</t>
  </si>
  <si>
    <t>PP4- A7 C1</t>
  </si>
  <si>
    <t>PP4- A6 C1</t>
  </si>
  <si>
    <t>PP4- A5 C1</t>
  </si>
  <si>
    <t>PP4- A4 C1</t>
  </si>
  <si>
    <t>PP4- A3 C1</t>
  </si>
  <si>
    <t>PP4- A2 C1</t>
  </si>
  <si>
    <t>PP4- A1 C1</t>
  </si>
  <si>
    <t xml:space="preserve"> POA DIRECCION DE SERVICIOS PÚBLICOS MUNICIPALES</t>
  </si>
  <si>
    <t>PDPCRP
Porcentaje de desazolve de pozos y caleados programados</t>
  </si>
  <si>
    <t>PDCARP
 Porcentaje de cunetas y alcantarillas programados</t>
  </si>
  <si>
    <t>PMVRP
Porcentaje de mantenimientos preventivos programados</t>
  </si>
  <si>
    <t>PACRAVJEPP
Porcentaje de avance en calendarización del riego de áreas verdes y jardines de los espacios públicos programados</t>
  </si>
  <si>
    <t>PACRAVJEPR
Porcentaje de avance en calendarización del riego de áreas verdes y jardines de los espacios públicos realizados</t>
  </si>
  <si>
    <t>PCAAPEPDSP
Porcentaje de cobertura de abastecimiento de agua potable en espacios públicos, deportivos y de salud programados</t>
  </si>
  <si>
    <t>PCAAPEPDSR
Porcentaje de cobertura de abastecimiento de agua potable en espacios públicos, deportivos y de salud realizados</t>
  </si>
  <si>
    <t>PCEAPMEP</t>
  </si>
  <si>
    <t>PCEAPMEPP</t>
  </si>
  <si>
    <t>PCEAPMEPR</t>
  </si>
  <si>
    <r>
      <rPr>
        <b/>
        <vertAlign val="subscript"/>
        <sz val="8.5"/>
        <rFont val="Arial"/>
        <family val="2"/>
      </rPr>
      <t xml:space="preserve">C. GUILLERMO CRUZ HERNANDEZ                                                                              </t>
    </r>
    <r>
      <rPr>
        <b/>
        <sz val="8.5"/>
        <rFont val="Arial"/>
        <family val="2"/>
      </rPr>
      <t xml:space="preserve">(NOMBRE Y FIRMA)
</t>
    </r>
    <r>
      <rPr>
        <b/>
        <vertAlign val="subscript"/>
        <sz val="8.5"/>
        <rFont val="Arial"/>
        <family val="2"/>
      </rPr>
      <t xml:space="preserve">RESPONSABLE DE LA MIR                                                       </t>
    </r>
    <r>
      <rPr>
        <b/>
        <sz val="8.5"/>
        <rFont val="Arial"/>
        <family val="2"/>
      </rPr>
      <t>COORDINADOR DEL COMITÉ TÉCNICO DE
EVALUACIÓN DEL DESEMPEÑO</t>
    </r>
  </si>
  <si>
    <t xml:space="preserve">4.1.3. Promover el desarrollo de los servicios de infraestructura. </t>
  </si>
  <si>
    <t>4.1 Infraestructura para el desarrollo social y sostenenible.
 Incrmentar la cobertura y calidad de los servicios básicos y de comunicación para el mejoramiento de la calidad de vida de la población.</t>
  </si>
  <si>
    <t>Impulsar el desarrollo integral y sostenible del municipio de Zapotlán mediante el fortalecimiento de la infraestructura social y el uso eficiente de los recursos públicos.</t>
  </si>
  <si>
    <t>Garantizar la correcta gestión y asignación de recursos para el financiamiento de obras, acciones sociales básicas e inversiones prioritarias.</t>
  </si>
  <si>
    <t>Ejecutar y supervisar proyectos de infraestructura social y programas de inversión que atiendan necesidades básicas y generen beneficios directos en la calidad de vida de la población de Zapotlán.</t>
  </si>
  <si>
    <t>PACAP</t>
  </si>
  <si>
    <t>PPAP</t>
  </si>
  <si>
    <t>PPAR</t>
  </si>
  <si>
    <t>PRLSLP
Porcentaje de remplazo de lampara suburbana por led programado</t>
  </si>
  <si>
    <t xml:space="preserve"> PRLSPLR. 
Porcentaje de remplazo de lampara suburbana por led realizado</t>
  </si>
  <si>
    <t xml:space="preserve">PRLSPL.
</t>
  </si>
  <si>
    <t xml:space="preserve">PRLSPLP.
</t>
  </si>
  <si>
    <t xml:space="preserve">PRLSPLR.
</t>
  </si>
  <si>
    <t xml:space="preserve">PMPL
</t>
  </si>
  <si>
    <t xml:space="preserve">PMPLP
</t>
  </si>
  <si>
    <t xml:space="preserve">PMPLR
</t>
  </si>
  <si>
    <t xml:space="preserve">PMISEDPPJ
</t>
  </si>
  <si>
    <t xml:space="preserve">PMISEDPPJP
</t>
  </si>
  <si>
    <t xml:space="preserve">PMISEDPPJR
</t>
  </si>
  <si>
    <t xml:space="preserve">PEPRCCAUPG
</t>
  </si>
  <si>
    <t xml:space="preserve">PEPRCCAUPGP
</t>
  </si>
  <si>
    <t xml:space="preserve">PEPRCCAUPGR
</t>
  </si>
  <si>
    <t>PLPAEPM</t>
  </si>
  <si>
    <t xml:space="preserve">PLPAEPMP 
Porcentaje de limpieza por áreas del Edificio de Presidencia Municipal programado
</t>
  </si>
  <si>
    <t>PLPAEPMP</t>
  </si>
  <si>
    <t>PLPAEPMR</t>
  </si>
  <si>
    <t xml:space="preserve">PLUR
</t>
  </si>
  <si>
    <t xml:space="preserve">PLURP
</t>
  </si>
  <si>
    <t xml:space="preserve">PLURR
</t>
  </si>
  <si>
    <t xml:space="preserve">PCAMDAAEPRATAV
</t>
  </si>
  <si>
    <t xml:space="preserve">PCAMDAAEPRATAVP
</t>
  </si>
  <si>
    <t xml:space="preserve">PCAMDAAEPRATAVR
</t>
  </si>
  <si>
    <t xml:space="preserve">PDPCR
</t>
  </si>
  <si>
    <t xml:space="preserve">PDPCRP
</t>
  </si>
  <si>
    <t xml:space="preserve">PDPCRR
</t>
  </si>
  <si>
    <t xml:space="preserve">PDCAR
</t>
  </si>
  <si>
    <t xml:space="preserve">PDCARP
</t>
  </si>
  <si>
    <t xml:space="preserve">PDCARR
</t>
  </si>
  <si>
    <t xml:space="preserve">PMVR
</t>
  </si>
  <si>
    <t xml:space="preserve">PMVRP
</t>
  </si>
  <si>
    <t xml:space="preserve">PMVRR
</t>
  </si>
  <si>
    <t xml:space="preserve">PACRAVJEP
</t>
  </si>
  <si>
    <t xml:space="preserve">PACRAVJEPP
</t>
  </si>
  <si>
    <t xml:space="preserve">PACRAVJEPR
</t>
  </si>
  <si>
    <t xml:space="preserve">PCAAPEPDS
</t>
  </si>
  <si>
    <t xml:space="preserve">PCAAPEPDSP
</t>
  </si>
  <si>
    <t xml:space="preserve">PCAAPEPDSR
</t>
  </si>
  <si>
    <t>PRLSPL. = (PRLSPPL. / PRLSPR.*100)</t>
  </si>
  <si>
    <t>PLPAEPM = (PLPAEPMP / PLPAEPMR) * 100</t>
  </si>
  <si>
    <t>PDPCR = (PDPCRP/ PDPCRR) * 100</t>
  </si>
  <si>
    <t>PDCAR= (PDCARP / PDCARR) * 100</t>
  </si>
  <si>
    <t>Enero - Diciembre</t>
  </si>
  <si>
    <t>PP4-FIN</t>
  </si>
  <si>
    <t>Fin: Mejorar la calidad de vida de los ciudadanos de Zapotlán a través de la gestión eficiente de recursos y la infraestructura social y sostenible.</t>
  </si>
  <si>
    <t>PCAPESPZP=(PCPAPESPZP/PCRAPESPZP)*100</t>
  </si>
  <si>
    <t>Porcentaje de cobertura deagua potable, electricidad y saneamiento público en zonas prioritarias</t>
  </si>
  <si>
    <t>Porcentaje de cobertura PROGRAMADA de agua potable, electricidad y saneamiento público en zonas prioritarias</t>
  </si>
  <si>
    <t>Porcentaje de cobertura REALIZADA de agua potable, electricidad y saneamiento público en zonas prioritarias</t>
  </si>
  <si>
    <t>PCAPESPZP</t>
  </si>
  <si>
    <t>PCPAPESPZP</t>
  </si>
  <si>
    <t>PCRAPESPZP</t>
  </si>
  <si>
    <t>PP4- PROPOSITO</t>
  </si>
  <si>
    <t>porcentaje de disponibilidad de recursos básicos como agua potable, electricidad y conectividad digital, y que promuevan la seguridad y el bienestar de la población para la población en sus tres localiodades .</t>
  </si>
  <si>
    <t>Propósito: Desarrollar y implementar políticas y proyectos que garanticen la disponibilidad de recursos básicos como agua potable, electricidad y conectividad digital, y que promuevan la seguridad y el bienestar de la población, a través de la rehabilitación y mantenimiento de carreteras y caminos municipales, y la promoción de buenas prácticas de mantenimiento y cuidado de las calles.</t>
  </si>
  <si>
    <t>PDRBAPECDPSPTL=(PDRPBAPECDPSPTL/PDRRBAPECDPSPTL)*100</t>
  </si>
  <si>
    <t>Porcentaje de disponibilidad de recursos básicos como agua potable, electricidad y conectividad digital, y que promuevan la seguridad y el bienestar de la población para la población en sus tres localiodades .</t>
  </si>
  <si>
    <t>Porcentaje de disponibilidad de recursos PROGRAMADOS básicos como agua potable, electricidad y conectividad digital, y que promuevan la seguridad y el bienestar de la población para la población en sus tres localiodades .</t>
  </si>
  <si>
    <t>PDRBAPECDPSPTL</t>
  </si>
  <si>
    <t>PDRPBAPECDPSPTL</t>
  </si>
  <si>
    <t>PDRRBAPECDPSPTL</t>
  </si>
  <si>
    <t xml:space="preserve">1.1 Se tiene como propósito definir de manera clara las funciones, responsabilidades y límites de las áreas administrativa y operativa dentro de la Dirección de Servicios Públicos Municipales, con el objetivo de mejorar y brindar servicios en cuanto a mantenimiento y rehabilitación de calles y espacios públicos, así como mejorar la calidad de vida en el Municipio, implementado un plan integral que considere estos factores. Su contenido estará alineado con el Plan de Desarrollo Nacional y el Plan Estatal de Desarrollo, garantizando una acción coordinada entre los tres órdenes de gobierno, así como con el sector social, público y privado.
El compromiso institucional se enfoca en brindar resultados que contribuyan al bienestar de los habitantes del municipio de Zapotlán de Juárez.
</t>
  </si>
  <si>
    <t>Programa de ampliación del alumbrado público en las orillas de municipio realizado, Estrategia de mejora en la recolección de los residuos sólidos de los espacios públicos y su disposición final implementado, programa de rehabilitación de parques, jardines y espacios públicos destinados a la convivencia social, descanso y recreación realizado, Programa de mantenimiento del sistema de drenaje realizado. Programa de abasto de agua potable a los espacios públicos y agua tratada a las áreas verdes.</t>
  </si>
  <si>
    <t>4.1 Va dirigido a la población de las 3 localidades Acayuca, San Pedro y Zapotlán que suman 21443 habitantes entre niños, jóvenes, adultos, y adultos mayores.</t>
  </si>
  <si>
    <t xml:space="preserve">Población Infantil (0-14 años) 5,221 habitantes 24.3 % del total municipal 
Población Juvenil (15-29 años) 5,254 habitantes 24.5 % del total municipal 
Población ( 18 años y más) 15,023 habitantes 70.1 % del total municipal 
Población adulta mayor (60 años y más) 2,657 habitantes 12.4 % del total municipal
</t>
  </si>
  <si>
    <t xml:space="preserve">
21,443 De habitantes en el municipio de Zapotlán de Juárez
</t>
  </si>
  <si>
    <t>21,443 De habitantes en el municipio de Zapotlán de Juárez</t>
  </si>
  <si>
    <t xml:space="preserve">Tramites y servicios, atención ciudadana y contacto
Eficiencia de Alumbrado Público
Mantenimiento del Sistema de Drenaje Suministro de agua potable y agua tratada para espacios públicos, deportivos, salud, y áreas verdes
Mantenimiento, rehabilitación y limpieza integral de espacios públicos y áreas administrativas del Municipio 
</t>
  </si>
  <si>
    <t xml:space="preserve">Deficiencia en la gestión y mantenimiento de la infraestructura y servicios públicos, lo que afecta la calidad de vida de los habitantes del municipio.
CAUSAS PRINCIPALES
Falta de planeación y supervisión — no hay recorridos constantes para detectar fallas ni un plan preventivo de mantenimiento.
Escasa participación ciudadana — falta de cultura de cuidado de espacios públicos y comunicación entre ciudadanía y autoridades.
Débil infraestructura y mantenimiento inadecuado — falta de inversión en rehabilitación y actualización de sistemas como drenaje, alumbrado y áreas verdes.
Ausencia de perspectiva de género y accesibilidad — falta de infraestructura incluyente para mujeres, niños y personas con discapacidad.
Aumento en la inseguridad por falta de alumbrado público.
ÁREAS PROBLEMÁTICAS ESPECÍFICAS
1. Alumbrado público
Falta de censo de tramos de calles sin alumbrado.
Lámparas suburbanas descompuestas.
Mantenimiento inadecuado del sistema de alumbrado.
2. Espacios públicos y áreas verdes
Deterioro del mobiliario urbano en parques y jardines.
Escasez de mantenimiento integral y sostenible.
Falta de riego y conservación de áreas verdes.
Falta de limpieza en calles, parques y jardines.
3. Infraestructura urbana
Falta de recorridos de supervisión en edificios públicos.
Falta de rehabilitación y construcción con perspectiva de género y accesibilidad.
Mantenimiento deficiente del sistema de drenaje (coladeras, alcantarillas y puentes subterráneos obstruidos).
4. Planta tratadora de aguas residuales
Falta de mantenimiento adecuado.
5. Edificios públicos
Falta de limpieza en instalaciones municipales.
Deficiencia en el suministro de materiales de limpieza.
6. Calles y vialidades
Falta de mantenimiento en calles y vialidades.
Déficit de personal operativo.
Falta de equipamiento de seguridad y herramienta.
</t>
  </si>
  <si>
    <t>Deficiencia en la gestión y mantenimiento de la infraestructura y servicios públicos, lo que afecta la calidad de vida de los habitantes del municipio.
Falta de planeación y supervisión — no hay recorridos constantes para detectar fallas ni un plan preventivo de mantenimiento.
Escasa participación ciudadana — falta de cultura de cuidado de espacios públicos y comunicación entre ciudadanía y autoridades.
Débil infraestructura y mantenimiento inadecuado — falta de inversión en rehabilitación y actualización de sistemas como drenaje, alumbrado y áreas verdes.
Ausencia de perspectiva de género y accesibilidad — falta de infraestructura incluyente para mujeres, niños y personas con discapacidad.
Aumento en la inseguridad por falta de alumbrado público.
ÁREAS PROBLEMÁTICAS ESPECÍFICAS
1. Alumbrado público
Falta de censo de tramos de calles sin alumbrado.
Lámparas suburbanas descompuestas.
Mantenimiento inadecuado del sistema de alumbrado.
2. Espacios públicos y áreas verdes
Deterioro del mobiliario urbano en parques y jardines.
Escasez de mantenimiento integral y sostenible.
Falta de riego y conservación de áreas verdes.
Falta de limpieza en calles, parques y jardines.
3. Infraestructura urbana
Falta de recorridos de supervisión en edificios públicos.
Falta de rehabilitación y construcción con perspectiva de género y accesibilidad.
Mantenimiento deficiente del sistema de drenaje (coladeras, alcantarillas y puentes subterráneos obstruidos).
4. Planta tratadora de aguas residuales
Falta de mantenimiento adecuado.
5. Edificios públicos
Falta de limpieza en instalaciones municipales.
Deficiencia en el suministro de materiales de limpieza.
6. Calles y vialidades
Falta de mantenimiento en calles y vialidades.
Déficit de personal operativo.
Falta de equipamiento de seguridad y herramienta.</t>
  </si>
  <si>
    <t xml:space="preserve">4.1 Garantizar la correcta gestión de recursos, detonando la infraestructura social y sostenible atreves de financiamiento de obras, acciones sociales básicas e inversiones que beneficien directamente a la población de Zapotlán. </t>
  </si>
  <si>
    <r>
      <rPr>
        <b/>
        <sz val="10"/>
        <color rgb="FF000000"/>
        <rFont val="Arial"/>
        <family val="2"/>
      </rPr>
      <t>Medios de verificación</t>
    </r>
    <r>
      <rPr>
        <sz val="10"/>
        <color rgb="FF000000"/>
        <rFont val="Arial"/>
        <family val="2"/>
      </rPr>
      <t xml:space="preserve">:Carpetas digitales, Carpetas físicas, Solicitudes ciudadanas y Archivos de control e inspecciones físicas.
</t>
    </r>
    <r>
      <rPr>
        <b/>
        <sz val="10"/>
        <color rgb="FF000000"/>
        <rFont val="Arial"/>
        <family val="2"/>
      </rPr>
      <t>Fuente de información:</t>
    </r>
    <r>
      <rPr>
        <sz val="10"/>
        <color rgb="FF000000"/>
        <rFont val="Arial"/>
        <family val="2"/>
      </rPr>
      <t xml:space="preserve"> Estadísticas  de Población y Vivienda (INEGI), Estadísticas Datamun (CONEVAL)
</t>
    </r>
    <r>
      <rPr>
        <b/>
        <sz val="10"/>
        <color rgb="FF000000"/>
        <rFont val="Arial"/>
        <family val="2"/>
      </rPr>
      <t>Periodicidad</t>
    </r>
    <r>
      <rPr>
        <sz val="10"/>
        <color rgb="FF000000"/>
        <rFont val="Arial"/>
        <family val="2"/>
      </rPr>
      <t xml:space="preserve">: Trimestral
</t>
    </r>
    <r>
      <rPr>
        <b/>
        <sz val="10"/>
        <color rgb="FF000000"/>
        <rFont val="Arial"/>
        <family val="2"/>
      </rPr>
      <t>Resguardante</t>
    </r>
    <r>
      <rPr>
        <sz val="10"/>
        <color rgb="FF000000"/>
        <rFont val="Arial"/>
        <family val="2"/>
      </rPr>
      <t xml:space="preserve">: DIRECCIÓN DE SERVICIOS PUBLICOS MUNICIPALES </t>
    </r>
  </si>
  <si>
    <r>
      <rPr>
        <b/>
        <sz val="10"/>
        <color rgb="FF000000"/>
        <rFont val="Arial"/>
        <family val="2"/>
      </rPr>
      <t>Medios de verificación</t>
    </r>
    <r>
      <rPr>
        <sz val="10"/>
        <color rgb="FF000000"/>
        <rFont val="Arial"/>
        <family val="2"/>
      </rPr>
      <t xml:space="preserve">:Carpetas digitales, Carpetas físicas, Solicitudes ciudadanas y Archivos de control e inspecciones físicas.
</t>
    </r>
    <r>
      <rPr>
        <b/>
        <sz val="10"/>
        <color rgb="FF000000"/>
        <rFont val="Arial"/>
        <family val="2"/>
      </rPr>
      <t>Fuente de información:</t>
    </r>
    <r>
      <rPr>
        <sz val="10"/>
        <color rgb="FF000000"/>
        <rFont val="Arial"/>
        <family val="2"/>
      </rPr>
      <t xml:space="preserve"> Estadísticas  de Población y Vivienda (INEGI), Estadísticas Datamun (CONEVAL)
https://sigeh.hidalgo.gob.mx/pags/info_reg/municipal/13082%20-%20Zapotl%C3%A1n%20de%20Ju%C3%A1rez.pdf
</t>
    </r>
    <r>
      <rPr>
        <b/>
        <sz val="10"/>
        <color rgb="FF000000"/>
        <rFont val="Arial"/>
        <family val="2"/>
      </rPr>
      <t>Periodicidad</t>
    </r>
    <r>
      <rPr>
        <sz val="10"/>
        <color rgb="FF000000"/>
        <rFont val="Arial"/>
        <family val="2"/>
      </rPr>
      <t xml:space="preserve">: Trimestral
</t>
    </r>
    <r>
      <rPr>
        <b/>
        <sz val="10"/>
        <color rgb="FF000000"/>
        <rFont val="Arial"/>
        <family val="2"/>
      </rPr>
      <t>Resguardante</t>
    </r>
    <r>
      <rPr>
        <sz val="10"/>
        <color rgb="FF000000"/>
        <rFont val="Arial"/>
        <family val="2"/>
      </rPr>
      <t xml:space="preserve">: DIRECCIÓN DE SERVICIOS PUBLICOS MUNICIPALES </t>
    </r>
  </si>
  <si>
    <t>Coordinar esfuerzos entre el área de Servicios Públicos Municipales y las distintas Direcciones del Ayuntamiento (2024-2027) para garantizar la disponibilidad y el uso eficiente de los recursos humanos y materiales. Su objetivo final es mejorar el bienestar de la población y proyectar una buena imagen del municipio ante la ciudadanía.</t>
  </si>
  <si>
    <t>PP4 C1</t>
  </si>
  <si>
    <t>PP4 A1 C1</t>
  </si>
  <si>
    <t>PP4 A2 C1</t>
  </si>
  <si>
    <t>PP4 A3 C1</t>
  </si>
  <si>
    <t>PP4 A4 C1</t>
  </si>
  <si>
    <t>PP4 A5 C1</t>
  </si>
  <si>
    <t>PP4 A6 C1</t>
  </si>
  <si>
    <t>PP4 A7 C1</t>
  </si>
  <si>
    <t xml:space="preserve">PP4 C2 </t>
  </si>
  <si>
    <t>PP4 A1 C2</t>
  </si>
  <si>
    <t>PP4 A2 C2</t>
  </si>
  <si>
    <t>PP4 A5 C2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</si>
</sst>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9">
    <font>
      <sz val="10"/>
      <color rgb="FF000000"/>
      <name val="Times New Roman"/>
      <charset val="204"/>
    </font>
    <font>
      <sz val="8"/>
      <name val="Arial MT"/>
    </font>
    <font>
      <sz val="8.5"/>
      <name val="Calibri"/>
      <family val="2"/>
    </font>
    <font>
      <b/>
      <sz val="10"/>
      <name val="Arial"/>
      <family val="2"/>
    </font>
    <font>
      <sz val="10"/>
      <name val="Arial MT"/>
    </font>
    <font>
      <sz val="6.5"/>
      <name val="Arial MT"/>
    </font>
    <font>
      <sz val="6.5"/>
      <color rgb="FF000000"/>
      <name val="Arial MT"/>
      <family val="2"/>
    </font>
    <font>
      <sz val="8.5"/>
      <color rgb="FF000000"/>
      <name val="Calibri"/>
      <family val="2"/>
    </font>
    <font>
      <sz val="8"/>
      <name val="Arial MT"/>
      <family val="2"/>
    </font>
    <font>
      <b/>
      <sz val="8"/>
      <color theme="0"/>
      <name val="Arial"/>
      <family val="2"/>
    </font>
    <font>
      <b/>
      <sz val="9"/>
      <color theme="0"/>
      <name val="Arial"/>
      <family val="2"/>
    </font>
    <font>
      <sz val="10"/>
      <color theme="0"/>
      <name val="Times New Roman"/>
      <family val="1"/>
    </font>
    <font>
      <b/>
      <sz val="10"/>
      <color theme="0"/>
      <name val="Arial"/>
      <family val="2"/>
    </font>
    <font>
      <sz val="9"/>
      <color theme="0"/>
      <name val="Arial MT"/>
    </font>
    <font>
      <b/>
      <sz val="7.5"/>
      <color theme="0"/>
      <name val="Arial"/>
      <family val="2"/>
    </font>
    <font>
      <sz val="8.5"/>
      <color theme="0"/>
      <name val="Calibri"/>
      <family val="2"/>
    </font>
    <font>
      <sz val="8"/>
      <color theme="0"/>
      <name val="Arial mt"/>
    </font>
    <font>
      <sz val="10"/>
      <color rgb="FF000000"/>
      <name val="Times New Roman"/>
      <family val="1"/>
    </font>
    <font>
      <sz val="10"/>
      <name val="Arial"/>
      <family val="2"/>
    </font>
    <font>
      <b/>
      <sz val="13.5"/>
      <color theme="0"/>
      <name val="Calibri"/>
      <family val="2"/>
    </font>
    <font>
      <b/>
      <sz val="10"/>
      <color theme="0"/>
      <name val="Calibri"/>
      <family val="2"/>
    </font>
    <font>
      <sz val="10"/>
      <color theme="0"/>
      <name val="Calibri"/>
      <family val="2"/>
    </font>
    <font>
      <sz val="10"/>
      <name val="Calibri"/>
      <family val="2"/>
    </font>
    <font>
      <b/>
      <sz val="10"/>
      <name val="Calibri"/>
      <family val="2"/>
    </font>
    <font>
      <sz val="10"/>
      <color rgb="FF000000"/>
      <name val="Arial"/>
      <family val="2"/>
    </font>
    <font>
      <sz val="8"/>
      <name val="Times New Roman"/>
      <family val="1"/>
    </font>
    <font>
      <sz val="6"/>
      <color theme="0"/>
      <name val="Arial"/>
      <family val="2"/>
    </font>
    <font>
      <b/>
      <sz val="12"/>
      <color theme="0"/>
      <name val="Calibri"/>
      <family val="2"/>
    </font>
    <font>
      <u/>
      <sz val="10"/>
      <color theme="10"/>
      <name val="Times New Roman"/>
      <family val="1"/>
    </font>
    <font>
      <sz val="8"/>
      <color rgb="FF000000"/>
      <name val="Arial"/>
      <family val="2"/>
    </font>
    <font>
      <sz val="10"/>
      <color theme="0"/>
      <name val="Arial"/>
      <family val="2"/>
    </font>
    <font>
      <b/>
      <sz val="8.5"/>
      <color theme="0"/>
      <name val="Arial"/>
      <family val="2"/>
    </font>
    <font>
      <sz val="8.5"/>
      <name val="Arial MT"/>
    </font>
    <font>
      <sz val="8.5"/>
      <color rgb="FFFFFFFF"/>
      <name val="Arial MT"/>
      <family val="2"/>
    </font>
    <font>
      <sz val="8.5"/>
      <color theme="0"/>
      <name val="Arial MT"/>
    </font>
    <font>
      <sz val="8"/>
      <color rgb="FF000000"/>
      <name val="Arial MT"/>
    </font>
    <font>
      <sz val="8.5"/>
      <color rgb="FF000000"/>
      <name val="Arial MT"/>
      <family val="2"/>
    </font>
    <font>
      <sz val="7"/>
      <name val="Arial MT"/>
      <family val="2"/>
    </font>
    <font>
      <sz val="7"/>
      <name val="Arial MT"/>
    </font>
    <font>
      <sz val="8"/>
      <color rgb="FF000000"/>
      <name val="ArEL MT"/>
    </font>
    <font>
      <sz val="9"/>
      <color rgb="FF000000"/>
      <name val="Arial"/>
      <family val="2"/>
    </font>
    <font>
      <u/>
      <sz val="10"/>
      <color rgb="FF000000"/>
      <name val="Times New Roman"/>
      <family val="1"/>
    </font>
    <font>
      <sz val="8"/>
      <color theme="0"/>
      <name val="Arial"/>
      <family val="2"/>
    </font>
    <font>
      <b/>
      <sz val="10"/>
      <color theme="0"/>
      <name val="Arial mt"/>
    </font>
    <font>
      <b/>
      <sz val="10"/>
      <name val="Arial MT"/>
    </font>
    <font>
      <b/>
      <sz val="10"/>
      <color rgb="FFFFFFFF"/>
      <name val="Arial MT"/>
    </font>
    <font>
      <sz val="11"/>
      <name val="Arial MT"/>
    </font>
    <font>
      <sz val="8.5"/>
      <color theme="0"/>
      <name val="Arial MT"/>
      <family val="2"/>
    </font>
    <font>
      <sz val="9"/>
      <color theme="0"/>
      <name val="Arial"/>
      <family val="2"/>
    </font>
    <font>
      <sz val="10"/>
      <color theme="1"/>
      <name val="Calibri"/>
      <family val="2"/>
    </font>
    <font>
      <sz val="10"/>
      <color theme="1"/>
      <name val="Arial"/>
      <family val="2"/>
    </font>
    <font>
      <sz val="10"/>
      <name val="Times New Roman"/>
      <family val="1"/>
    </font>
    <font>
      <b/>
      <sz val="8"/>
      <color theme="0"/>
      <name val="Calibri"/>
      <family val="2"/>
    </font>
    <font>
      <sz val="7"/>
      <color theme="0"/>
      <name val="Calibri"/>
      <family val="2"/>
    </font>
    <font>
      <sz val="7"/>
      <color theme="0"/>
      <name val="Arial"/>
      <family val="2"/>
    </font>
    <font>
      <b/>
      <sz val="20"/>
      <color theme="0"/>
      <name val="Arial"/>
      <family val="2"/>
    </font>
    <font>
      <b/>
      <sz val="10"/>
      <color theme="0"/>
      <name val="Calibri"/>
      <family val="2"/>
      <scheme val="minor"/>
    </font>
    <font>
      <b/>
      <sz val="12"/>
      <color theme="0"/>
      <name val="Arial"/>
      <family val="2"/>
    </font>
    <font>
      <b/>
      <sz val="20"/>
      <color theme="0"/>
      <name val="Calibri"/>
      <family val="2"/>
    </font>
    <font>
      <sz val="10"/>
      <color rgb="FF000000"/>
      <name val="Cascadia Code Light"/>
      <family val="3"/>
    </font>
    <font>
      <b/>
      <sz val="6"/>
      <color theme="1"/>
      <name val="Arial"/>
      <family val="2"/>
    </font>
    <font>
      <b/>
      <sz val="5"/>
      <color theme="1"/>
      <name val="Arial"/>
      <family val="2"/>
    </font>
    <font>
      <b/>
      <sz val="7"/>
      <color theme="1"/>
      <name val="Arial"/>
      <family val="2"/>
    </font>
    <font>
      <sz val="7"/>
      <color theme="1"/>
      <name val="Arial"/>
      <family val="2"/>
    </font>
    <font>
      <b/>
      <sz val="16"/>
      <color theme="1"/>
      <name val="Arial"/>
      <family val="2"/>
    </font>
    <font>
      <sz val="16"/>
      <color rgb="FFFF0000"/>
      <name val="Arial"/>
      <family val="2"/>
    </font>
    <font>
      <sz val="16"/>
      <color theme="1"/>
      <name val="Arial"/>
      <family val="2"/>
    </font>
    <font>
      <b/>
      <sz val="16"/>
      <name val="Arial"/>
      <family val="2"/>
    </font>
    <font>
      <b/>
      <sz val="18"/>
      <color theme="1"/>
      <name val="Arial"/>
      <family val="2"/>
    </font>
    <font>
      <b/>
      <sz val="14"/>
      <color theme="0"/>
      <name val="Arial"/>
      <family val="2"/>
    </font>
    <font>
      <b/>
      <sz val="16"/>
      <color theme="0"/>
      <name val="Arial"/>
      <family val="2"/>
    </font>
    <font>
      <b/>
      <sz val="18"/>
      <color theme="0" tint="-0.249977111117893"/>
      <name val="Arial"/>
      <family val="2"/>
    </font>
    <font>
      <sz val="8.5"/>
      <color rgb="FFFFFFFF"/>
      <name val="Arial"/>
      <family val="2"/>
    </font>
    <font>
      <sz val="8.5"/>
      <name val="Arial"/>
      <family val="2"/>
    </font>
    <font>
      <sz val="8.5"/>
      <color theme="0"/>
      <name val="Arial"/>
      <family val="2"/>
    </font>
    <font>
      <b/>
      <sz val="10"/>
      <color rgb="FF000000"/>
      <name val="Arial"/>
      <family val="2"/>
    </font>
    <font>
      <sz val="16"/>
      <color rgb="FF63132A"/>
      <name val="Arial Black"/>
      <family val="2"/>
    </font>
    <font>
      <b/>
      <sz val="12"/>
      <color rgb="FF000000"/>
      <name val="Arial"/>
      <family val="2"/>
    </font>
    <font>
      <b/>
      <sz val="14"/>
      <color rgb="FF000000"/>
      <name val="Arial"/>
      <family val="2"/>
    </font>
    <font>
      <u/>
      <sz val="10"/>
      <color theme="10"/>
      <name val="Arial"/>
      <family val="2"/>
    </font>
    <font>
      <sz val="11"/>
      <name val="Arial"/>
      <family val="2"/>
    </font>
    <font>
      <sz val="11"/>
      <color rgb="FF000000"/>
      <name val="Arial"/>
      <family val="2"/>
    </font>
    <font>
      <b/>
      <sz val="11"/>
      <name val="Arial"/>
      <family val="2"/>
    </font>
    <font>
      <b/>
      <sz val="12"/>
      <name val="Arial"/>
      <family val="2"/>
    </font>
    <font>
      <b/>
      <sz val="11"/>
      <color theme="0"/>
      <name val="Arial"/>
      <family val="2"/>
    </font>
    <font>
      <b/>
      <sz val="9"/>
      <name val="Arial"/>
      <family val="2"/>
    </font>
    <font>
      <b/>
      <sz val="9"/>
      <color rgb="FFFFFFFF"/>
      <name val="Arial"/>
      <family val="2"/>
    </font>
    <font>
      <sz val="9"/>
      <name val="Arial"/>
      <family val="2"/>
    </font>
    <font>
      <b/>
      <sz val="10"/>
      <color rgb="FFFFFFFF"/>
      <name val="Arial"/>
      <family val="2"/>
    </font>
    <font>
      <sz val="12"/>
      <color theme="0"/>
      <name val="Arial"/>
      <family val="2"/>
    </font>
    <font>
      <sz val="11"/>
      <color rgb="FF000000"/>
      <name val="Times New Roman"/>
      <family val="1"/>
    </font>
    <font>
      <sz val="9"/>
      <color rgb="FFFFFFFF"/>
      <name val="Arial"/>
      <family val="2"/>
    </font>
    <font>
      <sz val="11"/>
      <color rgb="FFFFFFFF"/>
      <name val="Arial"/>
      <family val="2"/>
    </font>
    <font>
      <b/>
      <sz val="12"/>
      <color theme="1"/>
      <name val="Arial"/>
      <family val="2"/>
    </font>
    <font>
      <b/>
      <sz val="14"/>
      <color theme="1"/>
      <name val="Arial"/>
      <family val="2"/>
    </font>
    <font>
      <b/>
      <sz val="8.5"/>
      <name val="Arial"/>
      <family val="2"/>
    </font>
    <font>
      <sz val="8.5"/>
      <color rgb="FF000000"/>
      <name val="Arial"/>
      <family val="2"/>
    </font>
    <font>
      <b/>
      <sz val="11"/>
      <color rgb="FF000000"/>
      <name val="Arial"/>
      <family val="2"/>
    </font>
    <font>
      <b/>
      <vertAlign val="subscript"/>
      <sz val="8.5"/>
      <name val="Arial"/>
      <family val="2"/>
    </font>
    <font>
      <b/>
      <sz val="10"/>
      <color rgb="FF63132A"/>
      <name val="Arial"/>
      <family val="2"/>
    </font>
    <font>
      <sz val="10"/>
      <color rgb="FF000000"/>
      <name val="Montserrat Light"/>
    </font>
    <font>
      <sz val="10"/>
      <color rgb="FFFFFFFF"/>
      <name val="Montserrat Light"/>
    </font>
    <font>
      <b/>
      <sz val="10"/>
      <color theme="0" tint="-0.249977111117893"/>
      <name val="Arial"/>
      <family val="2"/>
    </font>
    <font>
      <sz val="8"/>
      <color rgb="FF000000"/>
      <name val="ArAIL MT"/>
    </font>
    <font>
      <sz val="8"/>
      <color theme="1"/>
      <name val="Arial"/>
      <family val="2"/>
    </font>
    <font>
      <sz val="9"/>
      <color theme="1"/>
      <name val="Arial"/>
      <family val="2"/>
    </font>
    <font>
      <sz val="11"/>
      <color theme="0"/>
      <name val="Arial"/>
      <family val="2"/>
    </font>
    <font>
      <b/>
      <sz val="20"/>
      <name val="Arial"/>
      <family val="2"/>
    </font>
    <font>
      <sz val="20"/>
      <color rgb="FF000000"/>
      <name val="Arial"/>
      <family val="2"/>
    </font>
  </fonts>
  <fills count="32">
    <fill>
      <patternFill patternType="none"/>
    </fill>
    <fill>
      <patternFill patternType="gray125"/>
    </fill>
    <fill>
      <patternFill patternType="solid">
        <fgColor rgb="FFF1F1F1"/>
      </patternFill>
    </fill>
    <fill>
      <patternFill patternType="solid">
        <fgColor rgb="FF92D050"/>
      </patternFill>
    </fill>
    <fill>
      <patternFill patternType="solid">
        <fgColor rgb="FFFFFF00"/>
      </patternFill>
    </fill>
    <fill>
      <patternFill patternType="solid">
        <fgColor rgb="FFFF0000"/>
      </patternFill>
    </fill>
    <fill>
      <patternFill patternType="solid">
        <fgColor rgb="FF902538"/>
        <bgColor indexed="64"/>
      </patternFill>
    </fill>
    <fill>
      <patternFill patternType="solid">
        <fgColor rgb="FFBB9256"/>
        <bgColor indexed="64"/>
      </patternFill>
    </fill>
    <fill>
      <patternFill patternType="solid">
        <fgColor rgb="FF585858"/>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rgb="FF63132A"/>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2060"/>
        <bgColor indexed="64"/>
      </patternFill>
    </fill>
    <fill>
      <patternFill patternType="solid">
        <fgColor theme="3" tint="-0.499984740745262"/>
        <bgColor indexed="64"/>
      </patternFill>
    </fill>
    <fill>
      <patternFill patternType="solid">
        <fgColor rgb="FF00B050"/>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2"/>
        <bgColor indexed="64"/>
      </patternFill>
    </fill>
    <fill>
      <patternFill patternType="solid">
        <fgColor rgb="FF974706"/>
        <bgColor indexed="64"/>
      </patternFill>
    </fill>
    <fill>
      <patternFill patternType="solid">
        <fgColor theme="0" tint="-0.14999847407452621"/>
        <bgColor indexed="64"/>
      </patternFill>
    </fill>
    <fill>
      <patternFill patternType="solid">
        <fgColor rgb="FF902538"/>
        <bgColor rgb="FF902538"/>
      </patternFill>
    </fill>
    <fill>
      <patternFill patternType="solid">
        <fgColor theme="0"/>
        <bgColor indexed="64"/>
      </patternFill>
    </fill>
    <fill>
      <patternFill patternType="solid">
        <fgColor rgb="FFEEECE1"/>
        <bgColor indexed="64"/>
      </patternFill>
    </fill>
    <fill>
      <patternFill patternType="solid">
        <fgColor theme="0"/>
        <bgColor theme="0"/>
      </patternFill>
    </fill>
    <fill>
      <patternFill patternType="solid">
        <fgColor theme="1" tint="0.34998626667073579"/>
        <bgColor indexed="64"/>
      </patternFill>
    </fill>
    <fill>
      <patternFill patternType="solid">
        <fgColor theme="1" tint="0.499984740745262"/>
        <bgColor indexed="64"/>
      </patternFill>
    </fill>
    <fill>
      <patternFill patternType="solid">
        <fgColor theme="0" tint="-0.249977111117893"/>
        <bgColor indexed="64"/>
      </patternFill>
    </fill>
  </fills>
  <borders count="5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4A4A4"/>
      </left>
      <right style="thin">
        <color rgb="FFA4A4A4"/>
      </right>
      <top style="thin">
        <color rgb="FFA4A4A4"/>
      </top>
      <bottom style="thin">
        <color rgb="FFA4A4A4"/>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A4A4A4"/>
      </left>
      <right/>
      <top style="thin">
        <color rgb="FF000000"/>
      </top>
      <bottom/>
      <diagonal/>
    </border>
    <border>
      <left/>
      <right style="thin">
        <color rgb="FFA4A4A4"/>
      </right>
      <top/>
      <bottom style="thin">
        <color rgb="FF000000"/>
      </bottom>
      <diagonal/>
    </border>
    <border>
      <left style="thin">
        <color rgb="FFA4A4A4"/>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bottom/>
      <diagonal/>
    </border>
    <border>
      <left style="thin">
        <color rgb="FF000000"/>
      </left>
      <right/>
      <top style="thin">
        <color indexed="64"/>
      </top>
      <bottom/>
      <diagonal/>
    </border>
    <border>
      <left/>
      <right style="thin">
        <color rgb="FF000000"/>
      </right>
      <top style="thin">
        <color indexed="64"/>
      </top>
      <bottom/>
      <diagonal/>
    </border>
    <border>
      <left style="thin">
        <color auto="1"/>
      </left>
      <right style="thin">
        <color auto="1"/>
      </right>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diagonal/>
    </border>
    <border>
      <left style="thin">
        <color rgb="FF000000"/>
      </left>
      <right/>
      <top/>
      <bottom style="thin">
        <color indexed="64"/>
      </bottom>
      <diagonal/>
    </border>
  </borders>
  <cellStyleXfs count="4">
    <xf numFmtId="0" fontId="0" fillId="0" borderId="0"/>
    <xf numFmtId="9" fontId="17" fillId="0" borderId="0" applyFont="0" applyFill="0" applyBorder="0" applyAlignment="0" applyProtection="0"/>
    <xf numFmtId="0" fontId="18" fillId="0" borderId="0"/>
    <xf numFmtId="0" fontId="28" fillId="0" borderId="0" applyNumberFormat="0" applyFill="0" applyBorder="0" applyAlignment="0" applyProtection="0"/>
  </cellStyleXfs>
  <cellXfs count="887">
    <xf numFmtId="0" fontId="0" fillId="0" borderId="0" xfId="0" applyAlignment="1">
      <alignment horizontal="left" vertical="top"/>
    </xf>
    <xf numFmtId="0" fontId="5" fillId="0" borderId="10" xfId="0" applyFont="1" applyBorder="1" applyAlignment="1">
      <alignment horizontal="center" vertical="top" wrapText="1"/>
    </xf>
    <xf numFmtId="1" fontId="6" fillId="0" borderId="10" xfId="0" applyNumberFormat="1" applyFont="1" applyBorder="1" applyAlignment="1">
      <alignment horizontal="center" vertical="center" shrinkToFit="1"/>
    </xf>
    <xf numFmtId="1" fontId="6" fillId="0" borderId="11" xfId="0" applyNumberFormat="1" applyFont="1" applyBorder="1" applyAlignment="1">
      <alignment horizontal="center" vertical="center" shrinkToFit="1"/>
    </xf>
    <xf numFmtId="0" fontId="3" fillId="0" borderId="10" xfId="0" applyFont="1" applyBorder="1" applyAlignment="1">
      <alignment horizontal="center" vertical="center" wrapText="1"/>
    </xf>
    <xf numFmtId="1" fontId="6" fillId="0" borderId="8" xfId="0" applyNumberFormat="1" applyFont="1" applyBorder="1" applyAlignment="1">
      <alignment horizontal="center" vertical="center" shrinkToFit="1"/>
    </xf>
    <xf numFmtId="1" fontId="6" fillId="0" borderId="9" xfId="0" applyNumberFormat="1" applyFont="1" applyBorder="1" applyAlignment="1">
      <alignment horizontal="center" vertical="center" shrinkToFit="1"/>
    </xf>
    <xf numFmtId="0" fontId="21" fillId="7" borderId="34" xfId="2" applyFont="1" applyFill="1" applyBorder="1" applyAlignment="1">
      <alignment horizontal="center" vertical="center" wrapText="1"/>
    </xf>
    <xf numFmtId="0" fontId="21" fillId="7" borderId="34" xfId="2" applyFont="1" applyFill="1" applyBorder="1" applyAlignment="1">
      <alignment horizontal="center" vertical="center"/>
    </xf>
    <xf numFmtId="0" fontId="21" fillId="8" borderId="34" xfId="2" applyFont="1" applyFill="1" applyBorder="1" applyAlignment="1">
      <alignment horizontal="center" vertical="center"/>
    </xf>
    <xf numFmtId="0" fontId="22" fillId="0" borderId="34" xfId="2" applyFont="1" applyBorder="1" applyAlignment="1">
      <alignment horizontal="justify" vertical="center" wrapText="1"/>
    </xf>
    <xf numFmtId="0" fontId="22" fillId="0" borderId="34" xfId="2" applyFont="1" applyBorder="1" applyAlignment="1">
      <alignment horizontal="center" vertical="center" wrapText="1"/>
    </xf>
    <xf numFmtId="0" fontId="22" fillId="9" borderId="34" xfId="2" applyFont="1" applyFill="1" applyBorder="1" applyAlignment="1">
      <alignment horizontal="center" vertical="center"/>
    </xf>
    <xf numFmtId="0" fontId="22" fillId="0" borderId="34" xfId="2" applyFont="1" applyBorder="1" applyAlignment="1">
      <alignment horizontal="center" vertical="center"/>
    </xf>
    <xf numFmtId="0" fontId="23" fillId="10" borderId="34" xfId="2" applyFont="1" applyFill="1" applyBorder="1" applyAlignment="1">
      <alignment horizontal="center" vertical="center"/>
    </xf>
    <xf numFmtId="0" fontId="22" fillId="11" borderId="34" xfId="2" applyFont="1" applyFill="1" applyBorder="1" applyAlignment="1">
      <alignment horizontal="center" vertical="center"/>
    </xf>
    <xf numFmtId="14" fontId="22" fillId="0" borderId="34" xfId="2" applyNumberFormat="1" applyFont="1" applyBorder="1" applyAlignment="1">
      <alignment horizontal="center" vertical="center"/>
    </xf>
    <xf numFmtId="0" fontId="0" fillId="0" borderId="34" xfId="0" applyBorder="1" applyAlignment="1">
      <alignment horizontal="left" vertical="top"/>
    </xf>
    <xf numFmtId="14" fontId="1" fillId="0" borderId="34" xfId="0" applyNumberFormat="1" applyFont="1" applyBorder="1" applyAlignment="1">
      <alignment horizontal="center" vertical="center" wrapText="1"/>
    </xf>
    <xf numFmtId="0" fontId="41" fillId="0" borderId="0" xfId="0" applyFont="1" applyAlignment="1">
      <alignment horizontal="left" vertical="top"/>
    </xf>
    <xf numFmtId="0" fontId="35" fillId="0" borderId="34" xfId="0" applyFont="1" applyBorder="1" applyAlignment="1">
      <alignment horizontal="center" vertical="center"/>
    </xf>
    <xf numFmtId="0" fontId="1" fillId="0" borderId="34" xfId="0" applyFont="1" applyBorder="1" applyAlignment="1">
      <alignment horizontal="center" vertical="top" wrapText="1"/>
    </xf>
    <xf numFmtId="0" fontId="0" fillId="0" borderId="34" xfId="0" applyBorder="1" applyAlignment="1">
      <alignment horizontal="center" vertical="top"/>
    </xf>
    <xf numFmtId="0" fontId="24" fillId="0" borderId="34" xfId="0" applyFont="1" applyBorder="1" applyAlignment="1">
      <alignment horizontal="center" vertical="center" wrapText="1"/>
    </xf>
    <xf numFmtId="0" fontId="24" fillId="0" borderId="45" xfId="0" applyFont="1" applyBorder="1" applyAlignment="1">
      <alignment horizontal="center" vertical="center" wrapText="1"/>
    </xf>
    <xf numFmtId="0" fontId="26" fillId="7" borderId="34" xfId="0" applyFont="1" applyFill="1" applyBorder="1" applyAlignment="1">
      <alignment horizontal="center" vertical="center" wrapText="1"/>
    </xf>
    <xf numFmtId="9" fontId="0" fillId="0" borderId="34" xfId="0" applyNumberFormat="1" applyBorder="1" applyAlignment="1">
      <alignment horizontal="center" vertical="center"/>
    </xf>
    <xf numFmtId="0" fontId="24" fillId="13" borderId="34" xfId="0" applyFont="1" applyFill="1" applyBorder="1" applyAlignment="1">
      <alignment horizontal="center" vertical="center"/>
    </xf>
    <xf numFmtId="0" fontId="54" fillId="7" borderId="34" xfId="2" applyFont="1" applyFill="1" applyBorder="1" applyAlignment="1">
      <alignment horizontal="center" vertical="center"/>
    </xf>
    <xf numFmtId="0" fontId="54" fillId="7" borderId="34" xfId="2" applyFont="1" applyFill="1" applyBorder="1" applyAlignment="1">
      <alignment horizontal="center" vertical="center" wrapText="1"/>
    </xf>
    <xf numFmtId="0" fontId="54" fillId="7" borderId="34" xfId="0" applyFont="1" applyFill="1" applyBorder="1" applyAlignment="1">
      <alignment horizontal="center" vertical="center" wrapText="1"/>
    </xf>
    <xf numFmtId="0" fontId="18" fillId="0" borderId="34" xfId="2" applyBorder="1" applyAlignment="1">
      <alignment horizontal="center" vertical="center" wrapText="1"/>
    </xf>
    <xf numFmtId="0" fontId="24" fillId="0" borderId="34" xfId="0" applyFont="1" applyBorder="1" applyAlignment="1">
      <alignment horizontal="center" vertical="center"/>
    </xf>
    <xf numFmtId="9" fontId="18" fillId="0" borderId="34" xfId="1" applyFont="1" applyBorder="1" applyAlignment="1">
      <alignment horizontal="center" vertical="center"/>
    </xf>
    <xf numFmtId="0" fontId="22" fillId="0" borderId="37" xfId="2" applyFont="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9" borderId="37" xfId="2" applyFont="1" applyFill="1" applyBorder="1" applyAlignment="1">
      <alignment horizontal="center" vertical="center"/>
    </xf>
    <xf numFmtId="0" fontId="22" fillId="0" borderId="37" xfId="2" applyFont="1" applyBorder="1" applyAlignment="1">
      <alignment horizontal="center" vertical="center"/>
    </xf>
    <xf numFmtId="0" fontId="23" fillId="10" borderId="37" xfId="2" applyFont="1" applyFill="1" applyBorder="1" applyAlignment="1">
      <alignment horizontal="center" vertical="center"/>
    </xf>
    <xf numFmtId="0" fontId="21" fillId="7" borderId="31" xfId="2" applyFont="1" applyFill="1" applyBorder="1" applyAlignment="1">
      <alignment horizontal="center" vertical="center" wrapText="1"/>
    </xf>
    <xf numFmtId="0" fontId="21" fillId="8" borderId="29" xfId="2" applyFont="1" applyFill="1" applyBorder="1" applyAlignment="1">
      <alignment horizontal="center" vertical="center"/>
    </xf>
    <xf numFmtId="0" fontId="17" fillId="0" borderId="34" xfId="0" applyFont="1" applyBorder="1" applyAlignment="1">
      <alignment horizontal="center" vertical="center"/>
    </xf>
    <xf numFmtId="0" fontId="17" fillId="0" borderId="0" xfId="0" applyFont="1" applyAlignment="1">
      <alignment horizontal="left" vertical="top"/>
    </xf>
    <xf numFmtId="0" fontId="24" fillId="11" borderId="34" xfId="0" applyFont="1" applyFill="1" applyBorder="1" applyAlignment="1">
      <alignment horizontal="center" vertical="center" wrapText="1"/>
    </xf>
    <xf numFmtId="0" fontId="24" fillId="11" borderId="45" xfId="0" applyFont="1" applyFill="1" applyBorder="1" applyAlignment="1">
      <alignment horizontal="center" vertical="center" wrapText="1"/>
    </xf>
    <xf numFmtId="0" fontId="11" fillId="0" borderId="0" xfId="0" applyFont="1" applyAlignment="1">
      <alignment horizontal="left" vertical="top"/>
    </xf>
    <xf numFmtId="0" fontId="24"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vertical="top"/>
    </xf>
    <xf numFmtId="0" fontId="59" fillId="0" borderId="0" xfId="0" applyFont="1" applyAlignment="1">
      <alignment horizontal="left" vertical="top"/>
    </xf>
    <xf numFmtId="0" fontId="33" fillId="16" borderId="34" xfId="0" applyFont="1" applyFill="1" applyBorder="1" applyAlignment="1">
      <alignment horizontal="center" vertical="center" wrapText="1"/>
    </xf>
    <xf numFmtId="0" fontId="34" fillId="16" borderId="13" xfId="0" applyFont="1" applyFill="1" applyBorder="1" applyAlignment="1">
      <alignment horizontal="center" vertical="center" wrapText="1"/>
    </xf>
    <xf numFmtId="0" fontId="34" fillId="16" borderId="34" xfId="0" applyFont="1" applyFill="1" applyBorder="1" applyAlignment="1">
      <alignment vertical="center" wrapText="1"/>
    </xf>
    <xf numFmtId="0" fontId="60" fillId="0" borderId="0" xfId="0" applyFont="1" applyAlignment="1">
      <alignment horizontal="center"/>
    </xf>
    <xf numFmtId="0" fontId="60" fillId="0" borderId="0" xfId="0" applyFont="1" applyAlignment="1">
      <alignment horizontal="center" vertical="center" wrapText="1"/>
    </xf>
    <xf numFmtId="0" fontId="61" fillId="0" borderId="0" xfId="0" applyFont="1"/>
    <xf numFmtId="0" fontId="63" fillId="0" borderId="0" xfId="0" applyFont="1" applyAlignment="1">
      <alignment wrapText="1"/>
    </xf>
    <xf numFmtId="0" fontId="63" fillId="0" borderId="0" xfId="0" applyFont="1" applyAlignment="1">
      <alignment vertical="center"/>
    </xf>
    <xf numFmtId="0" fontId="63" fillId="0" borderId="0" xfId="0" applyFont="1" applyAlignment="1">
      <alignment vertical="center" wrapText="1"/>
    </xf>
    <xf numFmtId="0" fontId="63" fillId="0" borderId="42" xfId="0" applyFont="1" applyBorder="1" applyAlignment="1">
      <alignment vertical="center" wrapText="1"/>
    </xf>
    <xf numFmtId="0" fontId="62" fillId="0" borderId="0" xfId="0" applyFont="1" applyAlignment="1">
      <alignment vertical="center"/>
    </xf>
    <xf numFmtId="0" fontId="68" fillId="0" borderId="0" xfId="0" applyFont="1" applyAlignment="1">
      <alignment vertical="center"/>
    </xf>
    <xf numFmtId="0" fontId="64" fillId="0" borderId="0" xfId="0" applyFont="1"/>
    <xf numFmtId="0" fontId="65" fillId="0" borderId="0" xfId="0" applyFont="1" applyAlignment="1">
      <alignment vertical="center"/>
    </xf>
    <xf numFmtId="0" fontId="64" fillId="0" borderId="0" xfId="0" applyFont="1" applyAlignment="1">
      <alignment vertical="center"/>
    </xf>
    <xf numFmtId="0" fontId="67" fillId="0" borderId="0" xfId="0" applyFont="1"/>
    <xf numFmtId="0" fontId="66" fillId="0" borderId="0" xfId="0" applyFont="1"/>
    <xf numFmtId="0" fontId="17" fillId="0" borderId="0" xfId="0" applyFont="1" applyAlignment="1">
      <alignment horizontal="center" vertical="center"/>
    </xf>
    <xf numFmtId="0" fontId="30" fillId="12" borderId="0" xfId="0" applyFont="1" applyFill="1" applyAlignment="1">
      <alignment horizontal="center" vertical="center"/>
    </xf>
    <xf numFmtId="0" fontId="30" fillId="12" borderId="0" xfId="0" applyFont="1" applyFill="1" applyAlignment="1">
      <alignment horizontal="center" vertical="center" wrapText="1"/>
    </xf>
    <xf numFmtId="0" fontId="24" fillId="0" borderId="34" xfId="0" applyFont="1" applyBorder="1" applyAlignment="1">
      <alignment horizontal="left" vertical="top"/>
    </xf>
    <xf numFmtId="0" fontId="32" fillId="0" borderId="34" xfId="0" applyFont="1" applyBorder="1" applyAlignment="1">
      <alignment horizontal="center" vertical="top" wrapText="1"/>
    </xf>
    <xf numFmtId="0" fontId="32" fillId="0" borderId="34" xfId="0" applyFont="1" applyBorder="1" applyAlignment="1">
      <alignment horizontal="center" vertical="center" wrapText="1"/>
    </xf>
    <xf numFmtId="0" fontId="1" fillId="0" borderId="34" xfId="0" applyFont="1" applyBorder="1" applyAlignment="1">
      <alignment horizontal="center" vertical="center" wrapText="1"/>
    </xf>
    <xf numFmtId="0" fontId="30" fillId="12" borderId="37" xfId="0" applyFont="1" applyFill="1" applyBorder="1" applyAlignment="1">
      <alignment horizontal="center" vertical="center" wrapText="1"/>
    </xf>
    <xf numFmtId="0" fontId="30" fillId="7" borderId="34" xfId="0" applyFont="1" applyFill="1" applyBorder="1" applyAlignment="1">
      <alignment horizontal="center" vertical="center" wrapText="1"/>
    </xf>
    <xf numFmtId="0" fontId="24" fillId="0" borderId="34" xfId="0" applyFont="1" applyBorder="1"/>
    <xf numFmtId="0" fontId="24" fillId="0" borderId="34" xfId="0" applyFont="1" applyBorder="1" applyAlignment="1">
      <alignment vertical="center"/>
    </xf>
    <xf numFmtId="0" fontId="24" fillId="0" borderId="34" xfId="0" applyFont="1" applyBorder="1" applyAlignment="1">
      <alignment vertical="top"/>
    </xf>
    <xf numFmtId="0" fontId="40" fillId="0" borderId="0" xfId="0" applyFont="1" applyAlignment="1">
      <alignment vertical="center"/>
    </xf>
    <xf numFmtId="0" fontId="40" fillId="0" borderId="0" xfId="0" applyFont="1"/>
    <xf numFmtId="0" fontId="40" fillId="0" borderId="0" xfId="0" applyFont="1" applyAlignment="1">
      <alignment vertical="top"/>
    </xf>
    <xf numFmtId="9" fontId="76" fillId="0" borderId="0" xfId="1" applyFont="1" applyBorder="1" applyAlignment="1">
      <alignment vertical="center"/>
    </xf>
    <xf numFmtId="14" fontId="0" fillId="0" borderId="34" xfId="0" applyNumberFormat="1" applyBorder="1" applyAlignment="1">
      <alignment horizontal="center" vertical="top"/>
    </xf>
    <xf numFmtId="14" fontId="17" fillId="0" borderId="34" xfId="0" applyNumberFormat="1" applyFont="1" applyBorder="1" applyAlignment="1">
      <alignment horizontal="center" vertical="top"/>
    </xf>
    <xf numFmtId="0" fontId="24" fillId="0" borderId="0" xfId="0" applyFont="1" applyAlignment="1">
      <alignment horizontal="justify" vertical="justify"/>
    </xf>
    <xf numFmtId="0" fontId="24" fillId="0" borderId="0" xfId="0" applyFont="1" applyAlignment="1">
      <alignment horizontal="center" vertical="center" wrapText="1"/>
    </xf>
    <xf numFmtId="0" fontId="24" fillId="0" borderId="34" xfId="0" applyFont="1" applyBorder="1" applyAlignment="1">
      <alignment horizontal="justify" vertical="center" wrapText="1"/>
    </xf>
    <xf numFmtId="0" fontId="24" fillId="0" borderId="18" xfId="0" applyFont="1" applyBorder="1" applyAlignment="1">
      <alignment horizontal="justify" vertical="center" wrapText="1"/>
    </xf>
    <xf numFmtId="0" fontId="24" fillId="0" borderId="19" xfId="0" applyFont="1" applyBorder="1" applyAlignment="1">
      <alignment horizontal="justify" vertical="center" wrapText="1"/>
    </xf>
    <xf numFmtId="0" fontId="18" fillId="0" borderId="14" xfId="0" applyFont="1" applyBorder="1" applyAlignment="1">
      <alignment horizontal="center" vertical="center" wrapText="1"/>
    </xf>
    <xf numFmtId="0" fontId="18" fillId="0" borderId="15" xfId="0" applyFont="1" applyBorder="1" applyAlignment="1">
      <alignment horizontal="justify" vertical="center" wrapText="1"/>
    </xf>
    <xf numFmtId="0" fontId="24" fillId="0" borderId="0" xfId="0" applyFont="1" applyAlignment="1">
      <alignment horizontal="justify" vertical="center"/>
    </xf>
    <xf numFmtId="0" fontId="18" fillId="0" borderId="10" xfId="0" applyFont="1" applyBorder="1" applyAlignment="1">
      <alignment horizontal="justify" vertical="center" wrapText="1"/>
    </xf>
    <xf numFmtId="0" fontId="30" fillId="25" borderId="10" xfId="0" applyFont="1" applyFill="1" applyBorder="1" applyAlignment="1">
      <alignment horizontal="center" vertical="center" wrapText="1"/>
    </xf>
    <xf numFmtId="0" fontId="83" fillId="7" borderId="33" xfId="0" applyFont="1" applyFill="1" applyBorder="1" applyAlignment="1">
      <alignment horizontal="center" vertical="center" wrapText="1"/>
    </xf>
    <xf numFmtId="0" fontId="18" fillId="0" borderId="10" xfId="0" applyFont="1" applyBorder="1" applyAlignment="1">
      <alignment horizontal="center" vertical="center" wrapText="1"/>
    </xf>
    <xf numFmtId="0" fontId="12" fillId="6" borderId="10" xfId="0" applyFont="1" applyFill="1" applyBorder="1" applyAlignment="1">
      <alignment horizontal="center" vertical="center" wrapText="1"/>
    </xf>
    <xf numFmtId="0" fontId="88" fillId="6" borderId="10" xfId="0" applyFont="1" applyFill="1" applyBorder="1" applyAlignment="1">
      <alignment horizontal="center" vertical="center" wrapText="1"/>
    </xf>
    <xf numFmtId="0" fontId="4" fillId="0" borderId="10" xfId="0" applyFont="1" applyBorder="1" applyAlignment="1">
      <alignment horizontal="left" vertical="center" wrapText="1"/>
    </xf>
    <xf numFmtId="0" fontId="3" fillId="7" borderId="10" xfId="0" applyFont="1" applyFill="1" applyBorder="1" applyAlignment="1">
      <alignment horizontal="center" vertical="center" wrapText="1"/>
    </xf>
    <xf numFmtId="0" fontId="30" fillId="6" borderId="10" xfId="0" applyFont="1" applyFill="1" applyBorder="1" applyAlignment="1">
      <alignment horizontal="center" vertical="center" wrapText="1"/>
    </xf>
    <xf numFmtId="0" fontId="30" fillId="6" borderId="33" xfId="0" applyFont="1" applyFill="1" applyBorder="1" applyAlignment="1">
      <alignment horizontal="center" vertical="center" wrapText="1"/>
    </xf>
    <xf numFmtId="1" fontId="24" fillId="0" borderId="10" xfId="0" applyNumberFormat="1" applyFont="1" applyBorder="1" applyAlignment="1">
      <alignment horizontal="center" vertical="center" shrinkToFit="1"/>
    </xf>
    <xf numFmtId="1" fontId="24" fillId="0" borderId="11" xfId="0" applyNumberFormat="1" applyFont="1" applyBorder="1" applyAlignment="1">
      <alignment horizontal="center" vertical="center" shrinkToFit="1"/>
    </xf>
    <xf numFmtId="1" fontId="24" fillId="0" borderId="35" xfId="0" applyNumberFormat="1" applyFont="1" applyBorder="1" applyAlignment="1">
      <alignment horizontal="center" vertical="center" shrinkToFit="1"/>
    </xf>
    <xf numFmtId="1" fontId="24" fillId="0" borderId="34" xfId="0" applyNumberFormat="1" applyFont="1" applyBorder="1" applyAlignment="1">
      <alignment horizontal="center" vertical="center" shrinkToFit="1"/>
    </xf>
    <xf numFmtId="1" fontId="24" fillId="0" borderId="36" xfId="0" applyNumberFormat="1" applyFont="1" applyBorder="1" applyAlignment="1">
      <alignment horizontal="center" vertical="center" shrinkToFit="1"/>
    </xf>
    <xf numFmtId="0" fontId="0" fillId="0" borderId="0" xfId="0" applyAlignment="1">
      <alignment horizontal="left" vertical="top" wrapText="1"/>
    </xf>
    <xf numFmtId="0" fontId="18" fillId="0" borderId="10" xfId="0" applyFont="1" applyBorder="1" applyAlignment="1">
      <alignment horizontal="left" vertical="center" wrapText="1"/>
    </xf>
    <xf numFmtId="0" fontId="84" fillId="14" borderId="34" xfId="0" applyFont="1" applyFill="1" applyBorder="1" applyAlignment="1">
      <alignment horizontal="center" vertical="center"/>
    </xf>
    <xf numFmtId="0" fontId="84" fillId="7" borderId="34" xfId="0" applyFont="1" applyFill="1" applyBorder="1" applyAlignment="1">
      <alignment horizontal="center" vertical="center"/>
    </xf>
    <xf numFmtId="0" fontId="89" fillId="19" borderId="34" xfId="2" applyFont="1" applyFill="1" applyBorder="1" applyAlignment="1">
      <alignment horizontal="center" vertical="center"/>
    </xf>
    <xf numFmtId="0" fontId="48" fillId="6" borderId="34" xfId="0" applyFont="1" applyFill="1" applyBorder="1" applyAlignment="1">
      <alignment horizontal="center" vertical="center" wrapText="1"/>
    </xf>
    <xf numFmtId="0" fontId="48" fillId="7" borderId="34" xfId="0" applyFont="1" applyFill="1" applyBorder="1" applyAlignment="1">
      <alignment horizontal="center" vertical="center" wrapText="1"/>
    </xf>
    <xf numFmtId="0" fontId="87" fillId="0" borderId="34" xfId="0" applyFont="1" applyBorder="1" applyAlignment="1">
      <alignment horizontal="center" vertical="center" wrapText="1"/>
    </xf>
    <xf numFmtId="0" fontId="40" fillId="11" borderId="34" xfId="0" applyFont="1" applyFill="1" applyBorder="1" applyAlignment="1">
      <alignment horizontal="center" vertical="center" wrapText="1"/>
    </xf>
    <xf numFmtId="0" fontId="40" fillId="24" borderId="34" xfId="0" applyFont="1" applyFill="1" applyBorder="1" applyAlignment="1">
      <alignment horizontal="center" vertical="center" wrapText="1"/>
    </xf>
    <xf numFmtId="0" fontId="40" fillId="0" borderId="34" xfId="0" applyFont="1" applyBorder="1" applyAlignment="1">
      <alignment horizontal="center" vertical="center"/>
    </xf>
    <xf numFmtId="0" fontId="40" fillId="19" borderId="34" xfId="0" applyFont="1" applyFill="1" applyBorder="1" applyAlignment="1">
      <alignment horizontal="center" vertical="center" wrapText="1"/>
    </xf>
    <xf numFmtId="0" fontId="40" fillId="11" borderId="45" xfId="0" applyFont="1" applyFill="1" applyBorder="1" applyAlignment="1">
      <alignment horizontal="center" vertical="center" wrapText="1"/>
    </xf>
    <xf numFmtId="0" fontId="40" fillId="24" borderId="45" xfId="0" applyFont="1" applyFill="1" applyBorder="1" applyAlignment="1">
      <alignment horizontal="center" vertical="center" wrapText="1"/>
    </xf>
    <xf numFmtId="0" fontId="40" fillId="0" borderId="37" xfId="0" applyFont="1" applyBorder="1" applyAlignment="1">
      <alignment horizontal="center" vertical="center"/>
    </xf>
    <xf numFmtId="0" fontId="24" fillId="0" borderId="0" xfId="0" applyFont="1" applyAlignment="1">
      <alignment horizontal="left" vertical="top"/>
    </xf>
    <xf numFmtId="0" fontId="48" fillId="7" borderId="34" xfId="2" applyFont="1" applyFill="1" applyBorder="1" applyAlignment="1">
      <alignment horizontal="center" vertical="center" wrapText="1"/>
    </xf>
    <xf numFmtId="0" fontId="48" fillId="7" borderId="34" xfId="2" applyFont="1" applyFill="1" applyBorder="1" applyAlignment="1">
      <alignment horizontal="center" vertical="center"/>
    </xf>
    <xf numFmtId="0" fontId="87" fillId="0" borderId="37" xfId="2" applyFont="1" applyBorder="1" applyAlignment="1">
      <alignment horizontal="center" vertical="center" wrapText="1"/>
    </xf>
    <xf numFmtId="9" fontId="87" fillId="0" borderId="37" xfId="1" applyFont="1" applyBorder="1" applyAlignment="1">
      <alignment horizontal="center" vertical="center"/>
    </xf>
    <xf numFmtId="9" fontId="24" fillId="0" borderId="0" xfId="1" applyFont="1" applyFill="1" applyBorder="1" applyAlignment="1">
      <alignment horizontal="left" vertical="top"/>
    </xf>
    <xf numFmtId="0" fontId="30" fillId="0" borderId="0" xfId="0" applyFont="1" applyAlignment="1">
      <alignment horizontal="left" vertical="top"/>
    </xf>
    <xf numFmtId="0" fontId="30" fillId="6" borderId="34" xfId="0" applyFont="1" applyFill="1" applyBorder="1" applyAlignment="1">
      <alignment horizontal="center" vertical="center" wrapText="1"/>
    </xf>
    <xf numFmtId="0" fontId="24" fillId="0" borderId="34" xfId="0" applyFont="1" applyBorder="1" applyAlignment="1">
      <alignment horizontal="left" vertical="center"/>
    </xf>
    <xf numFmtId="0" fontId="24" fillId="0" borderId="0" xfId="0" applyFont="1" applyAlignment="1">
      <alignment horizontal="left" vertical="center"/>
    </xf>
    <xf numFmtId="0" fontId="75" fillId="0" borderId="34" xfId="0" applyFont="1" applyBorder="1" applyAlignment="1">
      <alignment horizontal="center" vertical="center" wrapText="1"/>
    </xf>
    <xf numFmtId="1" fontId="24" fillId="0" borderId="34" xfId="0" applyNumberFormat="1" applyFont="1" applyBorder="1" applyAlignment="1">
      <alignment horizontal="center" vertical="center" wrapText="1"/>
    </xf>
    <xf numFmtId="14" fontId="24" fillId="0" borderId="34" xfId="0" applyNumberFormat="1" applyFont="1" applyBorder="1" applyAlignment="1">
      <alignment horizontal="center" vertical="center" wrapText="1"/>
    </xf>
    <xf numFmtId="9" fontId="24" fillId="0" borderId="32" xfId="0" applyNumberFormat="1" applyFont="1" applyBorder="1" applyAlignment="1">
      <alignment horizontal="center" vertical="center" wrapText="1"/>
    </xf>
    <xf numFmtId="12" fontId="24" fillId="0" borderId="32" xfId="0" applyNumberFormat="1" applyFont="1" applyBorder="1" applyAlignment="1">
      <alignment horizontal="center" vertical="center" wrapText="1"/>
    </xf>
    <xf numFmtId="14" fontId="24" fillId="0" borderId="0" xfId="0" applyNumberFormat="1" applyFont="1" applyAlignment="1">
      <alignment horizontal="center" vertical="center" wrapText="1"/>
    </xf>
    <xf numFmtId="14" fontId="30" fillId="7" borderId="34" xfId="0" applyNumberFormat="1" applyFont="1" applyFill="1" applyBorder="1" applyAlignment="1">
      <alignment horizontal="center" vertical="center" wrapText="1"/>
    </xf>
    <xf numFmtId="0" fontId="91" fillId="6" borderId="34" xfId="0" applyFont="1" applyFill="1" applyBorder="1" applyAlignment="1">
      <alignment horizontal="center" vertical="center" wrapText="1"/>
    </xf>
    <xf numFmtId="0" fontId="48" fillId="19" borderId="13" xfId="0" applyFont="1" applyFill="1" applyBorder="1" applyAlignment="1">
      <alignment horizontal="center" vertical="center" wrapText="1"/>
    </xf>
    <xf numFmtId="0" fontId="48" fillId="6" borderId="34" xfId="0" applyFont="1" applyFill="1" applyBorder="1" applyAlignment="1">
      <alignment vertical="center" wrapText="1"/>
    </xf>
    <xf numFmtId="14" fontId="87" fillId="0" borderId="34" xfId="0" applyNumberFormat="1" applyFont="1" applyBorder="1" applyAlignment="1">
      <alignment horizontal="center" vertical="center" wrapText="1"/>
    </xf>
    <xf numFmtId="0" fontId="40" fillId="13" borderId="34" xfId="0" applyFont="1" applyFill="1" applyBorder="1" applyAlignment="1">
      <alignment horizontal="center" vertical="center"/>
    </xf>
    <xf numFmtId="9" fontId="40" fillId="0" borderId="34" xfId="0" applyNumberFormat="1" applyFont="1" applyBorder="1" applyAlignment="1">
      <alignment horizontal="center" vertical="center"/>
    </xf>
    <xf numFmtId="0" fontId="87" fillId="0" borderId="34" xfId="2" applyFont="1" applyBorder="1" applyAlignment="1">
      <alignment horizontal="center" vertical="center" wrapText="1"/>
    </xf>
    <xf numFmtId="9" fontId="87" fillId="0" borderId="34" xfId="1" applyFont="1" applyBorder="1" applyAlignment="1">
      <alignment horizontal="center" vertical="center"/>
    </xf>
    <xf numFmtId="0" fontId="48" fillId="19" borderId="34" xfId="0" applyFont="1" applyFill="1" applyBorder="1" applyAlignment="1">
      <alignment horizontal="center" vertical="center" wrapText="1"/>
    </xf>
    <xf numFmtId="0" fontId="40" fillId="0" borderId="0" xfId="0" applyFont="1" applyAlignment="1">
      <alignment horizontal="left" vertical="center"/>
    </xf>
    <xf numFmtId="0" fontId="40" fillId="0" borderId="0" xfId="0" applyFont="1" applyAlignment="1">
      <alignment horizontal="center" vertical="center"/>
    </xf>
    <xf numFmtId="9" fontId="24" fillId="0" borderId="0" xfId="1" applyFont="1" applyFill="1" applyBorder="1" applyAlignment="1">
      <alignment horizontal="left" vertical="center"/>
    </xf>
    <xf numFmtId="0" fontId="30" fillId="0" borderId="0" xfId="0" applyFont="1" applyAlignment="1">
      <alignment horizontal="left" vertical="center"/>
    </xf>
    <xf numFmtId="0" fontId="81" fillId="0" borderId="0" xfId="0" applyFont="1" applyAlignment="1">
      <alignment horizontal="left" vertical="center"/>
    </xf>
    <xf numFmtId="9" fontId="24" fillId="0" borderId="34" xfId="1" applyFont="1" applyFill="1" applyBorder="1" applyAlignment="1">
      <alignment horizontal="left" vertical="center"/>
    </xf>
    <xf numFmtId="0" fontId="24" fillId="0" borderId="31" xfId="0" applyFont="1" applyBorder="1" applyAlignment="1">
      <alignment horizontal="left" vertical="center"/>
    </xf>
    <xf numFmtId="0" fontId="73" fillId="0" borderId="10" xfId="0" applyFont="1" applyBorder="1" applyAlignment="1">
      <alignment horizontal="left" vertical="top" wrapText="1"/>
    </xf>
    <xf numFmtId="0" fontId="9" fillId="6" borderId="34" xfId="0" applyFont="1" applyFill="1" applyBorder="1" applyAlignment="1">
      <alignment horizontal="center" vertical="center" wrapText="1"/>
    </xf>
    <xf numFmtId="0" fontId="84" fillId="0" borderId="0" xfId="0" applyFont="1" applyAlignment="1">
      <alignment vertical="center" wrapText="1"/>
    </xf>
    <xf numFmtId="0" fontId="0" fillId="0" borderId="0" xfId="0" applyAlignment="1">
      <alignment horizontal="left" vertical="center"/>
    </xf>
    <xf numFmtId="0" fontId="90" fillId="0" borderId="0" xfId="0" applyFont="1" applyAlignment="1">
      <alignment horizontal="left" vertical="center"/>
    </xf>
    <xf numFmtId="0" fontId="82" fillId="7" borderId="10" xfId="0" applyFont="1" applyFill="1" applyBorder="1" applyAlignment="1">
      <alignment horizontal="center" vertical="center" wrapText="1"/>
    </xf>
    <xf numFmtId="0" fontId="30" fillId="7" borderId="34" xfId="2" applyFont="1" applyFill="1" applyBorder="1" applyAlignment="1">
      <alignment horizontal="center" vertical="center" wrapText="1"/>
    </xf>
    <xf numFmtId="0" fontId="18" fillId="22" borderId="34" xfId="2" applyFill="1" applyBorder="1" applyAlignment="1">
      <alignment horizontal="center" vertical="center" wrapText="1"/>
    </xf>
    <xf numFmtId="0" fontId="18" fillId="22" borderId="34" xfId="2" applyFill="1" applyBorder="1" applyAlignment="1">
      <alignment horizontal="center" vertical="center"/>
    </xf>
    <xf numFmtId="0" fontId="3" fillId="10" borderId="34" xfId="2" applyFont="1" applyFill="1" applyBorder="1" applyAlignment="1">
      <alignment horizontal="center" vertical="center"/>
    </xf>
    <xf numFmtId="0" fontId="30" fillId="6" borderId="34" xfId="2" applyFont="1" applyFill="1" applyBorder="1" applyAlignment="1">
      <alignment horizontal="center" vertical="center" wrapText="1"/>
    </xf>
    <xf numFmtId="0" fontId="30" fillId="14" borderId="34" xfId="2" applyFont="1" applyFill="1" applyBorder="1" applyAlignment="1">
      <alignment horizontal="center" vertical="center"/>
    </xf>
    <xf numFmtId="0" fontId="18" fillId="0" borderId="34" xfId="2" applyBorder="1" applyAlignment="1">
      <alignment horizontal="center" vertical="center"/>
    </xf>
    <xf numFmtId="0" fontId="100" fillId="27" borderId="34" xfId="0" applyFont="1" applyFill="1" applyBorder="1" applyAlignment="1">
      <alignment horizontal="center" vertical="center" wrapText="1"/>
    </xf>
    <xf numFmtId="0" fontId="100" fillId="27" borderId="34" xfId="0" applyFont="1" applyFill="1" applyBorder="1" applyAlignment="1">
      <alignment horizontal="center" vertical="center"/>
    </xf>
    <xf numFmtId="0" fontId="18" fillId="0" borderId="31" xfId="2" applyBorder="1" applyAlignment="1">
      <alignment horizontal="center" vertical="center" wrapText="1"/>
    </xf>
    <xf numFmtId="0" fontId="100" fillId="0" borderId="34" xfId="0" applyFont="1" applyBorder="1" applyAlignment="1">
      <alignment horizontal="center" vertical="center" wrapText="1"/>
    </xf>
    <xf numFmtId="0" fontId="101" fillId="14" borderId="34" xfId="0" applyFont="1" applyFill="1" applyBorder="1" applyAlignment="1">
      <alignment horizontal="center" vertical="center"/>
    </xf>
    <xf numFmtId="0" fontId="100" fillId="0" borderId="34" xfId="0" applyFont="1" applyBorder="1" applyAlignment="1">
      <alignment horizontal="center" vertical="center"/>
    </xf>
    <xf numFmtId="0" fontId="101" fillId="14" borderId="34" xfId="0" applyFont="1" applyFill="1" applyBorder="1" applyAlignment="1">
      <alignment horizontal="left" vertical="center"/>
    </xf>
    <xf numFmtId="0" fontId="30" fillId="7" borderId="37" xfId="2" applyFont="1" applyFill="1" applyBorder="1" applyAlignment="1">
      <alignment horizontal="center" vertical="center" wrapText="1"/>
    </xf>
    <xf numFmtId="0" fontId="30" fillId="6" borderId="37" xfId="2" applyFont="1" applyFill="1" applyBorder="1" applyAlignment="1">
      <alignment horizontal="center" vertical="center" wrapText="1"/>
    </xf>
    <xf numFmtId="0" fontId="30" fillId="6" borderId="38" xfId="2" applyFont="1" applyFill="1" applyBorder="1" applyAlignment="1">
      <alignment horizontal="center" vertical="center" wrapText="1"/>
    </xf>
    <xf numFmtId="0" fontId="18" fillId="6" borderId="14" xfId="0" applyFont="1" applyFill="1" applyBorder="1" applyAlignment="1">
      <alignment horizontal="center" vertical="center" wrapText="1"/>
    </xf>
    <xf numFmtId="0" fontId="50" fillId="0" borderId="10" xfId="0" applyFont="1" applyBorder="1" applyAlignment="1">
      <alignment horizontal="center" vertical="top" wrapText="1"/>
    </xf>
    <xf numFmtId="0" fontId="18" fillId="0" borderId="34" xfId="0" applyFont="1" applyBorder="1" applyAlignment="1">
      <alignment horizontal="center" vertical="center" wrapText="1"/>
    </xf>
    <xf numFmtId="0" fontId="104" fillId="0" borderId="10" xfId="0" applyFont="1" applyBorder="1" applyAlignment="1">
      <alignment horizontal="center" vertical="center" wrapText="1"/>
    </xf>
    <xf numFmtId="0" fontId="24" fillId="0" borderId="10" xfId="0" applyFont="1" applyBorder="1" applyAlignment="1">
      <alignment horizontal="left" vertical="center" wrapText="1"/>
    </xf>
    <xf numFmtId="0" fontId="3" fillId="7" borderId="33" xfId="0" applyFont="1" applyFill="1" applyBorder="1" applyAlignment="1">
      <alignment horizontal="center" vertical="center" wrapText="1"/>
    </xf>
    <xf numFmtId="0" fontId="18" fillId="0" borderId="34" xfId="0" applyFont="1" applyBorder="1" applyAlignment="1">
      <alignment horizontal="left" vertical="center" wrapText="1"/>
    </xf>
    <xf numFmtId="0" fontId="24" fillId="0" borderId="34" xfId="0" applyFont="1" applyBorder="1" applyAlignment="1">
      <alignment horizontal="left" vertical="center" wrapText="1"/>
    </xf>
    <xf numFmtId="0" fontId="88" fillId="7" borderId="34" xfId="0" applyFont="1" applyFill="1" applyBorder="1" applyAlignment="1">
      <alignment horizontal="center" vertical="center" wrapText="1"/>
    </xf>
    <xf numFmtId="0" fontId="24" fillId="0" borderId="29" xfId="0" applyFont="1" applyBorder="1" applyAlignment="1">
      <alignment horizontal="left" vertical="center"/>
    </xf>
    <xf numFmtId="0" fontId="24" fillId="0" borderId="38" xfId="0" applyFont="1" applyBorder="1" applyAlignment="1">
      <alignment horizontal="left" vertical="center"/>
    </xf>
    <xf numFmtId="0" fontId="24" fillId="0" borderId="28" xfId="0" applyFont="1" applyBorder="1" applyAlignment="1">
      <alignment horizontal="left" vertical="center"/>
    </xf>
    <xf numFmtId="0" fontId="24" fillId="0" borderId="26" xfId="0" applyFont="1" applyBorder="1" applyAlignment="1">
      <alignment horizontal="left" vertical="center"/>
    </xf>
    <xf numFmtId="0" fontId="24" fillId="0" borderId="37" xfId="0" applyFont="1" applyBorder="1" applyAlignment="1">
      <alignment horizontal="left" vertical="center"/>
    </xf>
    <xf numFmtId="0" fontId="24" fillId="0" borderId="24" xfId="0" applyFont="1" applyBorder="1" applyAlignment="1">
      <alignment horizontal="left" vertical="center"/>
    </xf>
    <xf numFmtId="0" fontId="24" fillId="0" borderId="27" xfId="0" applyFont="1" applyBorder="1" applyAlignment="1">
      <alignment horizontal="left" vertical="center"/>
    </xf>
    <xf numFmtId="0" fontId="30" fillId="0" borderId="34" xfId="0" applyFont="1" applyBorder="1" applyAlignment="1">
      <alignment horizontal="left" vertical="center"/>
    </xf>
    <xf numFmtId="0" fontId="73" fillId="6" borderId="10" xfId="0" applyFont="1" applyFill="1" applyBorder="1" applyAlignment="1">
      <alignment horizontal="left" vertical="top" wrapText="1" indent="5"/>
    </xf>
    <xf numFmtId="0" fontId="24" fillId="0" borderId="34" xfId="0" applyFont="1" applyBorder="1" applyAlignment="1">
      <alignment horizontal="center" vertical="top" wrapText="1"/>
    </xf>
    <xf numFmtId="9" fontId="24" fillId="0" borderId="34" xfId="0" applyNumberFormat="1" applyFont="1" applyBorder="1" applyAlignment="1">
      <alignment horizontal="center" vertical="center" wrapText="1"/>
    </xf>
    <xf numFmtId="0" fontId="30" fillId="8" borderId="34" xfId="0" applyFont="1" applyFill="1" applyBorder="1" applyAlignment="1">
      <alignment horizontal="center" vertical="center" wrapText="1"/>
    </xf>
    <xf numFmtId="0" fontId="0" fillId="29" borderId="0" xfId="0" applyFill="1" applyAlignment="1">
      <alignment horizontal="left" vertical="top"/>
    </xf>
    <xf numFmtId="0" fontId="106" fillId="6" borderId="34" xfId="0" applyFont="1" applyFill="1" applyBorder="1" applyAlignment="1">
      <alignment horizontal="center" vertical="center" wrapText="1"/>
    </xf>
    <xf numFmtId="0" fontId="106" fillId="7" borderId="34" xfId="0" applyFont="1" applyFill="1" applyBorder="1" applyAlignment="1">
      <alignment horizontal="center" vertical="center" wrapText="1"/>
    </xf>
    <xf numFmtId="0" fontId="0" fillId="8" borderId="0" xfId="0" applyFill="1" applyAlignment="1">
      <alignment horizontal="left" vertical="top"/>
    </xf>
    <xf numFmtId="9" fontId="87" fillId="0" borderId="37" xfId="2" applyNumberFormat="1" applyFont="1" applyBorder="1" applyAlignment="1">
      <alignment horizontal="center" vertical="center" wrapText="1"/>
    </xf>
    <xf numFmtId="0" fontId="103" fillId="0" borderId="10" xfId="0" applyFont="1" applyBorder="1" applyAlignment="1">
      <alignment horizontal="justify" vertical="center" wrapText="1"/>
    </xf>
    <xf numFmtId="0" fontId="0" fillId="0" borderId="0" xfId="0" applyAlignment="1">
      <alignment horizontal="center" vertical="center"/>
    </xf>
    <xf numFmtId="0" fontId="50" fillId="28" borderId="34" xfId="0" applyFont="1" applyFill="1" applyBorder="1" applyAlignment="1">
      <alignment horizontal="center" vertical="center" wrapText="1"/>
    </xf>
    <xf numFmtId="0" fontId="18" fillId="0" borderId="34" xfId="0" applyFont="1" applyBorder="1" applyAlignment="1">
      <alignment horizontal="center" vertical="center" wrapText="1"/>
    </xf>
    <xf numFmtId="0" fontId="50" fillId="0" borderId="34" xfId="0" applyFont="1" applyBorder="1" applyAlignment="1">
      <alignment horizontal="center" vertical="center" wrapText="1"/>
    </xf>
    <xf numFmtId="0" fontId="12" fillId="7" borderId="34" xfId="0" applyFont="1" applyFill="1" applyBorder="1" applyAlignment="1">
      <alignment horizontal="center" vertical="center" wrapText="1"/>
    </xf>
    <xf numFmtId="0" fontId="84" fillId="7" borderId="34" xfId="0" applyFont="1" applyFill="1" applyBorder="1" applyAlignment="1">
      <alignment horizontal="center" vertical="center" wrapText="1"/>
    </xf>
    <xf numFmtId="0" fontId="24" fillId="0" borderId="34" xfId="0" applyFont="1" applyBorder="1" applyAlignment="1">
      <alignment horizontal="center" vertical="center" wrapText="1"/>
    </xf>
    <xf numFmtId="0" fontId="84" fillId="6" borderId="34" xfId="0" applyFont="1" applyFill="1" applyBorder="1" applyAlignment="1">
      <alignment horizontal="center" vertical="center" wrapText="1"/>
    </xf>
    <xf numFmtId="0" fontId="10" fillId="6" borderId="34" xfId="0" applyFont="1" applyFill="1" applyBorder="1" applyAlignment="1">
      <alignment horizontal="center" vertical="center" wrapText="1"/>
    </xf>
    <xf numFmtId="0" fontId="87" fillId="0" borderId="34" xfId="0" applyFont="1" applyBorder="1" applyAlignment="1">
      <alignment horizontal="center" vertical="center" wrapText="1"/>
    </xf>
    <xf numFmtId="0" fontId="18" fillId="0" borderId="34" xfId="2" applyFill="1" applyBorder="1" applyAlignment="1">
      <alignment horizontal="center" vertical="center" wrapText="1"/>
    </xf>
    <xf numFmtId="0" fontId="24" fillId="0" borderId="1" xfId="0" applyFont="1" applyBorder="1" applyAlignment="1">
      <alignment horizontal="left" vertic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7"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25" xfId="0" applyFont="1" applyBorder="1" applyAlignment="1">
      <alignment horizontal="center" vertical="justify"/>
    </xf>
    <xf numFmtId="0" fontId="24" fillId="0" borderId="0" xfId="0" applyFont="1" applyAlignment="1">
      <alignment horizontal="center" vertical="justify"/>
    </xf>
    <xf numFmtId="0" fontId="83" fillId="7" borderId="46" xfId="0" applyFont="1" applyFill="1" applyBorder="1" applyAlignment="1">
      <alignment horizontal="center" vertical="center"/>
    </xf>
    <xf numFmtId="0" fontId="83" fillId="7" borderId="47" xfId="0" applyFont="1" applyFill="1" applyBorder="1" applyAlignment="1">
      <alignment horizontal="center" vertical="center"/>
    </xf>
    <xf numFmtId="0" fontId="18" fillId="0" borderId="34" xfId="0" applyFont="1" applyBorder="1" applyAlignment="1">
      <alignment horizontal="center" vertical="center" wrapText="1"/>
    </xf>
    <xf numFmtId="0" fontId="18" fillId="0" borderId="34" xfId="0" applyFont="1" applyBorder="1" applyAlignment="1">
      <alignment horizontal="center" vertical="center"/>
    </xf>
    <xf numFmtId="0" fontId="83" fillId="7" borderId="11" xfId="0" applyFont="1" applyFill="1" applyBorder="1" applyAlignment="1">
      <alignment horizontal="center" vertical="center"/>
    </xf>
    <xf numFmtId="0" fontId="83" fillId="7" borderId="12" xfId="0" applyFont="1" applyFill="1" applyBorder="1" applyAlignment="1">
      <alignment horizontal="center" vertical="center"/>
    </xf>
    <xf numFmtId="0" fontId="83" fillId="7" borderId="13" xfId="0" applyFont="1" applyFill="1" applyBorder="1" applyAlignment="1">
      <alignment horizontal="center" vertical="center"/>
    </xf>
    <xf numFmtId="0" fontId="57" fillId="6" borderId="4" xfId="0" applyFont="1" applyFill="1" applyBorder="1" applyAlignment="1">
      <alignment horizontal="center" vertical="center" wrapText="1"/>
    </xf>
    <xf numFmtId="0" fontId="57" fillId="6" borderId="0" xfId="0" applyFont="1" applyFill="1" applyAlignment="1">
      <alignment horizontal="center" vertical="center" wrapText="1"/>
    </xf>
    <xf numFmtId="0" fontId="57" fillId="6" borderId="5" xfId="0" applyFont="1" applyFill="1" applyBorder="1" applyAlignment="1">
      <alignment horizontal="center" vertical="center" wrapText="1"/>
    </xf>
    <xf numFmtId="0" fontId="57" fillId="6" borderId="7" xfId="0" applyFont="1" applyFill="1" applyBorder="1" applyAlignment="1">
      <alignment horizontal="center" vertical="center" wrapText="1"/>
    </xf>
    <xf numFmtId="0" fontId="57" fillId="6" borderId="8" xfId="0" applyFont="1" applyFill="1" applyBorder="1" applyAlignment="1">
      <alignment horizontal="center" vertical="center" wrapText="1"/>
    </xf>
    <xf numFmtId="0" fontId="57" fillId="6" borderId="9" xfId="0" applyFont="1" applyFill="1" applyBorder="1" applyAlignment="1">
      <alignment horizontal="center" vertical="center" wrapText="1"/>
    </xf>
    <xf numFmtId="0" fontId="24" fillId="0" borderId="1" xfId="0" applyFont="1" applyBorder="1" applyAlignment="1">
      <alignment horizontal="left" vertical="justify" wrapText="1"/>
    </xf>
    <xf numFmtId="0" fontId="24" fillId="0" borderId="2" xfId="0" applyFont="1" applyBorder="1" applyAlignment="1">
      <alignment horizontal="left" vertical="justify" wrapText="1"/>
    </xf>
    <xf numFmtId="0" fontId="24" fillId="0" borderId="3" xfId="0" applyFont="1" applyBorder="1" applyAlignment="1">
      <alignment horizontal="left" vertical="justify" wrapText="1"/>
    </xf>
    <xf numFmtId="0" fontId="24" fillId="0" borderId="4" xfId="0" applyFont="1" applyBorder="1" applyAlignment="1">
      <alignment horizontal="left" vertical="justify" wrapText="1"/>
    </xf>
    <xf numFmtId="0" fontId="24" fillId="0" borderId="0" xfId="0" applyFont="1" applyAlignment="1">
      <alignment horizontal="left" vertical="justify" wrapText="1"/>
    </xf>
    <xf numFmtId="0" fontId="24" fillId="0" borderId="5" xfId="0" applyFont="1" applyBorder="1" applyAlignment="1">
      <alignment horizontal="left" vertical="justify" wrapText="1"/>
    </xf>
    <xf numFmtId="0" fontId="24" fillId="0" borderId="7" xfId="0" applyFont="1" applyBorder="1" applyAlignment="1">
      <alignment horizontal="left" vertical="justify" wrapText="1"/>
    </xf>
    <xf numFmtId="0" fontId="24" fillId="0" borderId="8" xfId="0" applyFont="1" applyBorder="1" applyAlignment="1">
      <alignment horizontal="left" vertical="justify" wrapText="1"/>
    </xf>
    <xf numFmtId="0" fontId="24" fillId="0" borderId="9" xfId="0" applyFont="1" applyBorder="1" applyAlignment="1">
      <alignment horizontal="left" vertical="justify" wrapText="1"/>
    </xf>
    <xf numFmtId="0" fontId="24" fillId="0" borderId="1" xfId="0" applyFont="1" applyBorder="1" applyAlignment="1">
      <alignment horizontal="justify" vertical="center" wrapText="1"/>
    </xf>
    <xf numFmtId="0" fontId="24" fillId="0" borderId="2" xfId="0" applyFont="1" applyBorder="1" applyAlignment="1">
      <alignment horizontal="justify" vertical="center" wrapText="1"/>
    </xf>
    <xf numFmtId="0" fontId="24" fillId="0" borderId="3" xfId="0" applyFont="1" applyBorder="1" applyAlignment="1">
      <alignment horizontal="justify" vertical="center" wrapText="1"/>
    </xf>
    <xf numFmtId="0" fontId="24" fillId="0" borderId="7" xfId="0" applyFont="1" applyBorder="1" applyAlignment="1">
      <alignment horizontal="justify" vertical="center" wrapText="1"/>
    </xf>
    <xf numFmtId="0" fontId="24" fillId="0" borderId="8" xfId="0" applyFont="1" applyBorder="1" applyAlignment="1">
      <alignment horizontal="justify" vertical="center" wrapText="1"/>
    </xf>
    <xf numFmtId="0" fontId="24" fillId="0" borderId="9" xfId="0" applyFont="1" applyBorder="1" applyAlignment="1">
      <alignment horizontal="justify" vertical="center" wrapText="1"/>
    </xf>
    <xf numFmtId="0" fontId="18" fillId="0" borderId="1" xfId="0" applyFont="1" applyBorder="1" applyAlignment="1">
      <alignment horizontal="justify" vertical="center" wrapText="1"/>
    </xf>
    <xf numFmtId="0" fontId="80" fillId="0" borderId="2" xfId="0" applyFont="1" applyBorder="1" applyAlignment="1">
      <alignment horizontal="justify" vertical="center" wrapText="1"/>
    </xf>
    <xf numFmtId="0" fontId="80" fillId="0" borderId="3" xfId="0" applyFont="1" applyBorder="1" applyAlignment="1">
      <alignment horizontal="justify" vertical="center" wrapText="1"/>
    </xf>
    <xf numFmtId="0" fontId="80" fillId="0" borderId="4" xfId="0" applyFont="1" applyBorder="1" applyAlignment="1">
      <alignment horizontal="justify" vertical="center" wrapText="1"/>
    </xf>
    <xf numFmtId="0" fontId="80" fillId="0" borderId="0" xfId="0" applyFont="1" applyAlignment="1">
      <alignment horizontal="justify" vertical="center" wrapText="1"/>
    </xf>
    <xf numFmtId="0" fontId="80" fillId="0" borderId="5" xfId="0" applyFont="1" applyBorder="1" applyAlignment="1">
      <alignment horizontal="justify" vertical="center" wrapText="1"/>
    </xf>
    <xf numFmtId="0" fontId="80" fillId="0" borderId="7" xfId="0" applyFont="1" applyBorder="1" applyAlignment="1">
      <alignment horizontal="justify" vertical="center" wrapText="1"/>
    </xf>
    <xf numFmtId="0" fontId="80" fillId="0" borderId="8" xfId="0" applyFont="1" applyBorder="1" applyAlignment="1">
      <alignment horizontal="justify" vertical="center" wrapText="1"/>
    </xf>
    <xf numFmtId="0" fontId="80" fillId="0" borderId="9" xfId="0" applyFont="1" applyBorder="1" applyAlignment="1">
      <alignment horizontal="justify" vertical="center" wrapText="1"/>
    </xf>
    <xf numFmtId="0" fontId="18" fillId="0" borderId="15" xfId="0" applyFont="1" applyBorder="1" applyAlignment="1">
      <alignment horizontal="justify" vertical="center" wrapText="1"/>
    </xf>
    <xf numFmtId="0" fontId="18" fillId="0" borderId="16" xfId="0" applyFont="1" applyBorder="1" applyAlignment="1">
      <alignment horizontal="justify" vertical="center" wrapText="1"/>
    </xf>
    <xf numFmtId="0" fontId="18" fillId="0" borderId="17" xfId="0" applyFont="1" applyBorder="1" applyAlignment="1">
      <alignment horizontal="justify" vertical="center" wrapText="1"/>
    </xf>
    <xf numFmtId="0" fontId="3" fillId="7" borderId="11" xfId="0" applyFont="1" applyFill="1" applyBorder="1" applyAlignment="1">
      <alignment horizontal="center" vertical="center" wrapText="1"/>
    </xf>
    <xf numFmtId="0" fontId="3" fillId="7" borderId="12"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24" fillId="0" borderId="11" xfId="0" applyFont="1" applyBorder="1" applyAlignment="1">
      <alignment horizontal="justify" vertical="center" wrapText="1"/>
    </xf>
    <xf numFmtId="0" fontId="24" fillId="0" borderId="12" xfId="0" applyFont="1" applyBorder="1" applyAlignment="1">
      <alignment horizontal="justify" vertical="center" wrapText="1"/>
    </xf>
    <xf numFmtId="0" fontId="24" fillId="0" borderId="13" xfId="0" applyFont="1" applyBorder="1" applyAlignment="1">
      <alignment horizontal="justify"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24" fillId="0" borderId="1" xfId="0" applyFont="1" applyBorder="1" applyAlignment="1">
      <alignment horizontal="left" vertical="top" wrapText="1"/>
    </xf>
    <xf numFmtId="0" fontId="24" fillId="0" borderId="7" xfId="0" applyFont="1" applyBorder="1" applyAlignment="1">
      <alignment horizontal="left" vertical="top" wrapText="1"/>
    </xf>
    <xf numFmtId="0" fontId="18" fillId="0" borderId="2" xfId="0" applyFont="1" applyBorder="1" applyAlignment="1">
      <alignment horizontal="left" vertical="top" wrapText="1" indent="4"/>
    </xf>
    <xf numFmtId="0" fontId="18" fillId="0" borderId="3" xfId="0" applyFont="1" applyBorder="1" applyAlignment="1">
      <alignment horizontal="left" vertical="top" wrapText="1" indent="4"/>
    </xf>
    <xf numFmtId="0" fontId="18" fillId="0" borderId="8" xfId="0" applyFont="1" applyBorder="1" applyAlignment="1">
      <alignment horizontal="left" vertical="top" wrapText="1" indent="4"/>
    </xf>
    <xf numFmtId="0" fontId="18" fillId="0" borderId="9" xfId="0" applyFont="1" applyBorder="1" applyAlignment="1">
      <alignment horizontal="left" vertical="top" wrapText="1" indent="4"/>
    </xf>
    <xf numFmtId="0" fontId="24" fillId="0" borderId="34" xfId="0" applyFont="1" applyBorder="1" applyAlignment="1">
      <alignment horizontal="justify"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2" xfId="0" applyFont="1" applyBorder="1" applyAlignment="1">
      <alignment horizontal="left" vertical="center" wrapText="1"/>
    </xf>
    <xf numFmtId="0" fontId="17" fillId="0" borderId="13" xfId="0" applyFont="1" applyBorder="1" applyAlignment="1">
      <alignment horizontal="left" vertical="center" wrapText="1"/>
    </xf>
    <xf numFmtId="0" fontId="24" fillId="0" borderId="21" xfId="0" applyFont="1" applyBorder="1" applyAlignment="1">
      <alignment horizontal="justify" vertical="center" wrapText="1"/>
    </xf>
    <xf numFmtId="0" fontId="24" fillId="0" borderId="18" xfId="0" applyFont="1" applyBorder="1" applyAlignment="1">
      <alignment horizontal="justify" vertical="center" wrapText="1"/>
    </xf>
    <xf numFmtId="0" fontId="24" fillId="0" borderId="20" xfId="0" applyFont="1" applyBorder="1" applyAlignment="1">
      <alignment horizontal="justify" vertical="center" wrapText="1"/>
    </xf>
    <xf numFmtId="0" fontId="24" fillId="0" borderId="19" xfId="0" applyFont="1" applyBorder="1" applyAlignment="1">
      <alignment horizontal="justify" vertical="center" wrapText="1"/>
    </xf>
    <xf numFmtId="0" fontId="17" fillId="0" borderId="3" xfId="0" applyFont="1" applyBorder="1" applyAlignment="1">
      <alignment horizontal="left" vertical="top" wrapText="1"/>
    </xf>
    <xf numFmtId="0" fontId="17" fillId="0" borderId="5" xfId="0" applyFont="1" applyBorder="1" applyAlignment="1">
      <alignment horizontal="left" vertical="top" wrapText="1"/>
    </xf>
    <xf numFmtId="0" fontId="17" fillId="0" borderId="7" xfId="0" applyFont="1" applyBorder="1" applyAlignment="1">
      <alignment horizontal="left" wrapText="1"/>
    </xf>
    <xf numFmtId="0" fontId="17" fillId="0" borderId="8" xfId="0" applyFont="1" applyBorder="1" applyAlignment="1">
      <alignment horizontal="left" wrapText="1"/>
    </xf>
    <xf numFmtId="0" fontId="17" fillId="0" borderId="9" xfId="0" applyFont="1" applyBorder="1" applyAlignment="1">
      <alignment horizontal="left" wrapText="1"/>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0" xfId="0" applyFont="1" applyAlignment="1">
      <alignment horizontal="center" vertical="center" wrapText="1"/>
    </xf>
    <xf numFmtId="0" fontId="24" fillId="0" borderId="19"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22"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13" xfId="0" applyFont="1" applyBorder="1" applyAlignment="1">
      <alignment horizontal="center" vertical="center" wrapText="1"/>
    </xf>
    <xf numFmtId="0" fontId="79" fillId="0" borderId="21" xfId="3" applyFont="1" applyFill="1" applyBorder="1" applyAlignment="1">
      <alignment horizontal="center" vertical="center" wrapText="1"/>
    </xf>
    <xf numFmtId="0" fontId="79" fillId="0" borderId="2" xfId="3" applyFont="1" applyFill="1" applyBorder="1" applyAlignment="1">
      <alignment horizontal="center" vertical="center" wrapText="1"/>
    </xf>
    <xf numFmtId="0" fontId="79" fillId="0" borderId="3" xfId="3" applyFont="1" applyFill="1" applyBorder="1" applyAlignment="1">
      <alignment horizontal="center" vertical="center" wrapText="1"/>
    </xf>
    <xf numFmtId="0" fontId="79" fillId="0" borderId="18" xfId="3" applyFont="1" applyFill="1" applyBorder="1" applyAlignment="1">
      <alignment horizontal="center" vertical="center" wrapText="1"/>
    </xf>
    <xf numFmtId="0" fontId="79" fillId="0" borderId="0" xfId="3" applyFont="1" applyFill="1" applyBorder="1" applyAlignment="1">
      <alignment horizontal="center" vertical="center" wrapText="1"/>
    </xf>
    <xf numFmtId="0" fontId="79" fillId="0" borderId="5" xfId="3" applyFont="1" applyFill="1" applyBorder="1" applyAlignment="1">
      <alignment horizontal="center" vertical="center" wrapText="1"/>
    </xf>
    <xf numFmtId="0" fontId="79" fillId="0" borderId="23" xfId="3" applyFont="1" applyFill="1" applyBorder="1" applyAlignment="1">
      <alignment horizontal="center" vertical="center" wrapText="1"/>
    </xf>
    <xf numFmtId="0" fontId="79" fillId="0" borderId="8" xfId="3" applyFont="1" applyFill="1" applyBorder="1" applyAlignment="1">
      <alignment horizontal="center" vertical="center" wrapText="1"/>
    </xf>
    <xf numFmtId="0" fontId="79" fillId="0" borderId="9" xfId="3" applyFont="1" applyFill="1" applyBorder="1" applyAlignment="1">
      <alignment horizontal="center" vertical="center" wrapText="1"/>
    </xf>
    <xf numFmtId="0" fontId="3" fillId="26" borderId="11" xfId="0" applyFont="1" applyFill="1" applyBorder="1" applyAlignment="1">
      <alignment horizontal="center" vertical="center" wrapText="1"/>
    </xf>
    <xf numFmtId="0" fontId="3" fillId="26" borderId="12" xfId="0" applyFont="1" applyFill="1" applyBorder="1" applyAlignment="1">
      <alignment horizontal="center" vertical="center" wrapText="1"/>
    </xf>
    <xf numFmtId="0" fontId="3" fillId="26" borderId="13" xfId="0" applyFont="1" applyFill="1" applyBorder="1" applyAlignment="1">
      <alignment horizontal="center" vertical="center" wrapText="1"/>
    </xf>
    <xf numFmtId="0" fontId="3" fillId="7" borderId="11" xfId="0" applyFont="1" applyFill="1" applyBorder="1" applyAlignment="1">
      <alignment horizontal="center" vertical="center"/>
    </xf>
    <xf numFmtId="0" fontId="3" fillId="7" borderId="12" xfId="0" applyFont="1" applyFill="1" applyBorder="1" applyAlignment="1">
      <alignment horizontal="center" vertical="center"/>
    </xf>
    <xf numFmtId="0" fontId="3" fillId="7" borderId="13" xfId="0" applyFont="1" applyFill="1" applyBorder="1" applyAlignment="1">
      <alignment horizontal="center" vertical="center"/>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2" fillId="6" borderId="11" xfId="0" applyFont="1" applyFill="1" applyBorder="1" applyAlignment="1">
      <alignment horizontal="center" vertical="center" wrapText="1"/>
    </xf>
    <xf numFmtId="0" fontId="30" fillId="6" borderId="2" xfId="0" applyFont="1" applyFill="1" applyBorder="1" applyAlignment="1">
      <alignment horizontal="center" vertical="center" wrapText="1"/>
    </xf>
    <xf numFmtId="0" fontId="30" fillId="6" borderId="3" xfId="0" applyFont="1" applyFill="1" applyBorder="1" applyAlignment="1">
      <alignment horizontal="center" vertical="center" wrapText="1"/>
    </xf>
    <xf numFmtId="0" fontId="18" fillId="0" borderId="11" xfId="0" applyFont="1" applyBorder="1" applyAlignment="1">
      <alignment horizontal="justify" vertical="center" wrapText="1"/>
    </xf>
    <xf numFmtId="0" fontId="18" fillId="0" borderId="12" xfId="0" applyFont="1" applyBorder="1" applyAlignment="1">
      <alignment horizontal="justify" vertical="center" wrapText="1"/>
    </xf>
    <xf numFmtId="0" fontId="18" fillId="0" borderId="13" xfId="0" applyFont="1" applyBorder="1" applyAlignment="1">
      <alignment horizontal="justify" vertical="center" wrapText="1"/>
    </xf>
    <xf numFmtId="0" fontId="29" fillId="0" borderId="11" xfId="0" applyFont="1" applyBorder="1" applyAlignment="1">
      <alignment horizontal="justify" vertical="center" wrapText="1"/>
    </xf>
    <xf numFmtId="0" fontId="29" fillId="0" borderId="12" xfId="0" applyFont="1" applyBorder="1" applyAlignment="1">
      <alignment horizontal="justify" vertical="center"/>
    </xf>
    <xf numFmtId="0" fontId="29" fillId="0" borderId="13" xfId="0" applyFont="1" applyBorder="1" applyAlignment="1">
      <alignment horizontal="justify" vertical="center"/>
    </xf>
    <xf numFmtId="0" fontId="12" fillId="6" borderId="24" xfId="0" applyFont="1" applyFill="1" applyBorder="1" applyAlignment="1">
      <alignment horizontal="center" vertical="center" wrapText="1"/>
    </xf>
    <xf numFmtId="0" fontId="12" fillId="6" borderId="25" xfId="0" applyFont="1" applyFill="1" applyBorder="1" applyAlignment="1">
      <alignment horizontal="center" vertical="center" wrapText="1"/>
    </xf>
    <xf numFmtId="0" fontId="12" fillId="6" borderId="26"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3" fillId="7" borderId="31" xfId="0" applyFont="1" applyFill="1" applyBorder="1" applyAlignment="1">
      <alignment horizontal="center" vertical="center" wrapText="1"/>
    </xf>
    <xf numFmtId="0" fontId="12" fillId="6" borderId="12" xfId="0" applyFont="1" applyFill="1" applyBorder="1" applyAlignment="1">
      <alignment horizontal="center" vertical="center" wrapText="1"/>
    </xf>
    <xf numFmtId="0" fontId="12" fillId="6" borderId="13" xfId="0" applyFont="1" applyFill="1" applyBorder="1" applyAlignment="1">
      <alignment horizontal="center" vertical="center" wrapText="1"/>
    </xf>
    <xf numFmtId="0" fontId="80" fillId="0" borderId="33" xfId="0" applyFont="1" applyBorder="1" applyAlignment="1">
      <alignment horizontal="center" vertical="center" wrapText="1"/>
    </xf>
    <xf numFmtId="0" fontId="80" fillId="0" borderId="48" xfId="0" applyFont="1" applyBorder="1" applyAlignment="1">
      <alignment horizontal="center" vertical="center" wrapText="1"/>
    </xf>
    <xf numFmtId="0" fontId="80" fillId="0" borderId="6" xfId="0" applyFont="1" applyBorder="1" applyAlignment="1">
      <alignment horizontal="center" vertical="center" wrapText="1"/>
    </xf>
    <xf numFmtId="0" fontId="0" fillId="0" borderId="0" xfId="0" applyAlignment="1">
      <alignment horizontal="center" vertical="top"/>
    </xf>
    <xf numFmtId="0" fontId="83" fillId="7" borderId="0" xfId="0" applyFont="1" applyFill="1" applyAlignment="1">
      <alignment horizontal="center" vertical="center" wrapText="1"/>
    </xf>
    <xf numFmtId="0" fontId="83" fillId="7" borderId="4" xfId="0" applyFont="1" applyFill="1" applyBorder="1" applyAlignment="1">
      <alignment horizontal="center" vertical="center" wrapText="1"/>
    </xf>
    <xf numFmtId="0" fontId="57" fillId="6" borderId="29" xfId="0" applyFont="1" applyFill="1" applyBorder="1" applyAlignment="1">
      <alignment horizontal="center" vertical="center" wrapText="1"/>
    </xf>
    <xf numFmtId="0" fontId="57" fillId="6" borderId="31" xfId="0" applyFont="1" applyFill="1" applyBorder="1" applyAlignment="1">
      <alignment horizontal="center" vertical="center" wrapText="1"/>
    </xf>
    <xf numFmtId="0" fontId="82" fillId="7" borderId="7" xfId="0" applyFont="1" applyFill="1" applyBorder="1" applyAlignment="1">
      <alignment horizontal="center" vertical="center" wrapText="1"/>
    </xf>
    <xf numFmtId="0" fontId="82" fillId="7" borderId="9" xfId="0" applyFont="1" applyFill="1" applyBorder="1" applyAlignment="1">
      <alignment horizontal="center" vertical="center" wrapText="1"/>
    </xf>
    <xf numFmtId="0" fontId="83" fillId="7" borderId="29" xfId="0" applyFont="1" applyFill="1" applyBorder="1" applyAlignment="1">
      <alignment horizontal="center" vertical="center" wrapText="1"/>
    </xf>
    <xf numFmtId="0" fontId="83" fillId="7" borderId="31" xfId="0" applyFont="1" applyFill="1" applyBorder="1" applyAlignment="1">
      <alignment horizontal="center" vertical="center" wrapText="1"/>
    </xf>
    <xf numFmtId="0" fontId="57" fillId="6" borderId="1" xfId="0" applyFont="1" applyFill="1" applyBorder="1" applyAlignment="1">
      <alignment horizontal="center" vertical="center" wrapText="1"/>
    </xf>
    <xf numFmtId="0" fontId="57" fillId="6" borderId="2" xfId="0" applyFont="1" applyFill="1" applyBorder="1" applyAlignment="1">
      <alignment horizontal="center" vertical="center" wrapText="1"/>
    </xf>
    <xf numFmtId="0" fontId="57" fillId="6" borderId="3" xfId="0" applyFont="1" applyFill="1" applyBorder="1" applyAlignment="1">
      <alignment horizontal="center" vertical="center" wrapText="1"/>
    </xf>
    <xf numFmtId="0" fontId="83" fillId="7" borderId="7" xfId="0" applyFont="1" applyFill="1" applyBorder="1" applyAlignment="1">
      <alignment horizontal="center" vertical="center" wrapText="1"/>
    </xf>
    <xf numFmtId="0" fontId="83" fillId="7" borderId="8" xfId="0" applyFont="1" applyFill="1" applyBorder="1" applyAlignment="1">
      <alignment horizontal="center" vertical="center" wrapText="1"/>
    </xf>
    <xf numFmtId="0" fontId="83" fillId="7" borderId="9" xfId="0" applyFont="1" applyFill="1" applyBorder="1" applyAlignment="1">
      <alignment horizontal="center"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8" fillId="7" borderId="11" xfId="0" applyFont="1" applyFill="1" applyBorder="1" applyAlignment="1">
      <alignment horizontal="center" vertical="top" wrapText="1"/>
    </xf>
    <xf numFmtId="0" fontId="18" fillId="7" borderId="12" xfId="0" applyFont="1" applyFill="1" applyBorder="1" applyAlignment="1">
      <alignment horizontal="center" vertical="top" wrapText="1"/>
    </xf>
    <xf numFmtId="0" fontId="18" fillId="7" borderId="13" xfId="0" applyFont="1" applyFill="1" applyBorder="1" applyAlignment="1">
      <alignment horizontal="center" vertical="top" wrapText="1"/>
    </xf>
    <xf numFmtId="1" fontId="24" fillId="0" borderId="11" xfId="0" applyNumberFormat="1" applyFont="1" applyBorder="1" applyAlignment="1">
      <alignment horizontal="center" vertical="center" shrinkToFit="1"/>
    </xf>
    <xf numFmtId="1" fontId="24" fillId="0" borderId="12" xfId="0" applyNumberFormat="1" applyFont="1" applyBorder="1" applyAlignment="1">
      <alignment horizontal="center" vertical="center" shrinkToFit="1"/>
    </xf>
    <xf numFmtId="1" fontId="24" fillId="0" borderId="13" xfId="0" applyNumberFormat="1" applyFont="1" applyBorder="1" applyAlignment="1">
      <alignment horizontal="center" vertical="center" shrinkToFit="1"/>
    </xf>
    <xf numFmtId="0" fontId="64" fillId="0" borderId="0" xfId="0" applyFont="1" applyAlignment="1">
      <alignment horizontal="center"/>
    </xf>
    <xf numFmtId="0" fontId="67" fillId="0" borderId="0" xfId="0" applyFont="1" applyAlignment="1">
      <alignment horizontal="center"/>
    </xf>
    <xf numFmtId="0" fontId="71" fillId="0" borderId="34" xfId="0" applyFont="1" applyBorder="1" applyAlignment="1">
      <alignment horizontal="center" vertical="center"/>
    </xf>
    <xf numFmtId="0" fontId="99" fillId="0" borderId="34" xfId="0" applyFont="1" applyBorder="1" applyAlignment="1">
      <alignment horizontal="center" vertical="center" wrapText="1"/>
    </xf>
    <xf numFmtId="0" fontId="102" fillId="0" borderId="34" xfId="0" applyFont="1" applyBorder="1" applyAlignment="1">
      <alignment horizontal="center" vertical="center"/>
    </xf>
    <xf numFmtId="0" fontId="102" fillId="0" borderId="34" xfId="0" applyFont="1" applyBorder="1" applyAlignment="1">
      <alignment horizontal="center" vertical="center" wrapText="1"/>
    </xf>
    <xf numFmtId="0" fontId="50" fillId="0" borderId="34" xfId="0" applyFont="1" applyBorder="1" applyAlignment="1">
      <alignment horizontal="left" vertical="center" wrapText="1"/>
    </xf>
    <xf numFmtId="0" fontId="93" fillId="21" borderId="34" xfId="0" applyFont="1" applyFill="1" applyBorder="1" applyAlignment="1">
      <alignment horizontal="center" vertical="center" wrapText="1"/>
    </xf>
    <xf numFmtId="0" fontId="70" fillId="14" borderId="34" xfId="0" applyFont="1" applyFill="1" applyBorder="1" applyAlignment="1">
      <alignment horizontal="center" vertical="center"/>
    </xf>
    <xf numFmtId="0" fontId="69" fillId="14" borderId="34" xfId="0" applyFont="1" applyFill="1" applyBorder="1" applyAlignment="1">
      <alignment horizontal="center" vertical="center"/>
    </xf>
    <xf numFmtId="0" fontId="57" fillId="14" borderId="34" xfId="0" applyFont="1" applyFill="1" applyBorder="1" applyAlignment="1">
      <alignment horizontal="center" vertical="center" wrapText="1"/>
    </xf>
    <xf numFmtId="0" fontId="57" fillId="14" borderId="34" xfId="0" applyFont="1" applyFill="1" applyBorder="1" applyAlignment="1">
      <alignment horizontal="center" vertical="center"/>
    </xf>
    <xf numFmtId="0" fontId="94" fillId="7" borderId="34" xfId="0" applyFont="1" applyFill="1" applyBorder="1" applyAlignment="1">
      <alignment horizontal="center" vertical="center" wrapText="1"/>
    </xf>
    <xf numFmtId="0" fontId="94" fillId="7" borderId="34" xfId="0" applyFont="1" applyFill="1" applyBorder="1" applyAlignment="1">
      <alignment horizontal="center" vertical="center"/>
    </xf>
    <xf numFmtId="0" fontId="68" fillId="0" borderId="39" xfId="0" applyFont="1" applyBorder="1" applyAlignment="1">
      <alignment horizontal="center" vertical="center"/>
    </xf>
    <xf numFmtId="0" fontId="12" fillId="14" borderId="34" xfId="0" applyFont="1" applyFill="1" applyBorder="1" applyAlignment="1">
      <alignment horizontal="center" vertical="center"/>
    </xf>
    <xf numFmtId="0" fontId="12" fillId="7" borderId="37" xfId="2" applyFont="1" applyFill="1" applyBorder="1" applyAlignment="1">
      <alignment horizontal="center" vertical="center" wrapText="1"/>
    </xf>
    <xf numFmtId="0" fontId="12" fillId="7" borderId="38" xfId="2" applyFont="1" applyFill="1" applyBorder="1" applyAlignment="1">
      <alignment horizontal="center" vertical="center" wrapText="1"/>
    </xf>
    <xf numFmtId="0" fontId="18" fillId="0" borderId="37" xfId="2" applyBorder="1" applyAlignment="1">
      <alignment horizontal="center" vertical="center" wrapText="1"/>
    </xf>
    <xf numFmtId="0" fontId="18" fillId="0" borderId="38" xfId="2" applyBorder="1" applyAlignment="1">
      <alignment horizontal="center" vertical="center" wrapText="1"/>
    </xf>
    <xf numFmtId="0" fontId="18" fillId="15" borderId="37" xfId="2" applyFill="1" applyBorder="1" applyAlignment="1">
      <alignment horizontal="center" vertical="center" wrapText="1"/>
    </xf>
    <xf numFmtId="0" fontId="18" fillId="15" borderId="38" xfId="2" applyFill="1" applyBorder="1" applyAlignment="1">
      <alignment horizontal="center" vertical="center" wrapText="1"/>
    </xf>
    <xf numFmtId="0" fontId="50" fillId="0" borderId="34" xfId="0" applyFont="1" applyBorder="1" applyAlignment="1">
      <alignment horizontal="center" vertical="center" wrapText="1"/>
    </xf>
    <xf numFmtId="0" fontId="12" fillId="20" borderId="37" xfId="0" applyFont="1" applyFill="1" applyBorder="1" applyAlignment="1">
      <alignment horizontal="center" vertical="center"/>
    </xf>
    <xf numFmtId="0" fontId="12" fillId="20" borderId="38" xfId="0" applyFont="1" applyFill="1" applyBorder="1" applyAlignment="1">
      <alignment horizontal="center" vertical="center"/>
    </xf>
    <xf numFmtId="0" fontId="12" fillId="20" borderId="34" xfId="0" applyFont="1" applyFill="1" applyBorder="1" applyAlignment="1">
      <alignment horizontal="center" vertical="center"/>
    </xf>
    <xf numFmtId="9" fontId="99" fillId="0" borderId="34" xfId="1" applyFont="1" applyBorder="1" applyAlignment="1">
      <alignment horizontal="center" vertical="center"/>
    </xf>
    <xf numFmtId="0" fontId="18" fillId="15" borderId="24" xfId="2" applyFill="1" applyBorder="1" applyAlignment="1">
      <alignment horizontal="center" vertical="center" wrapText="1"/>
    </xf>
    <xf numFmtId="0" fontId="18" fillId="15" borderId="27" xfId="2" applyFill="1" applyBorder="1" applyAlignment="1">
      <alignment horizontal="center" vertical="center" wrapText="1"/>
    </xf>
    <xf numFmtId="0" fontId="12" fillId="8" borderId="29" xfId="0" applyFont="1" applyFill="1" applyBorder="1" applyAlignment="1">
      <alignment horizontal="center" vertical="center"/>
    </xf>
    <xf numFmtId="0" fontId="12" fillId="8" borderId="30" xfId="0" applyFont="1" applyFill="1" applyBorder="1" applyAlignment="1">
      <alignment horizontal="center" vertical="center"/>
    </xf>
    <xf numFmtId="0" fontId="12" fillId="8" borderId="25" xfId="0" applyFont="1" applyFill="1" applyBorder="1" applyAlignment="1">
      <alignment horizontal="center" vertical="center"/>
    </xf>
    <xf numFmtId="0" fontId="12" fillId="8" borderId="31" xfId="0" applyFont="1" applyFill="1" applyBorder="1" applyAlignment="1">
      <alignment horizontal="center" vertical="center"/>
    </xf>
    <xf numFmtId="0" fontId="12" fillId="8" borderId="39" xfId="0" applyFont="1" applyFill="1" applyBorder="1" applyAlignment="1">
      <alignment horizontal="center" vertical="center"/>
    </xf>
    <xf numFmtId="0" fontId="57" fillId="6" borderId="37" xfId="2" applyFont="1" applyFill="1" applyBorder="1" applyAlignment="1">
      <alignment horizontal="center" vertical="center" wrapText="1"/>
    </xf>
    <xf numFmtId="0" fontId="57" fillId="6" borderId="45" xfId="2" applyFont="1" applyFill="1" applyBorder="1" applyAlignment="1">
      <alignment horizontal="center" vertical="center" wrapText="1"/>
    </xf>
    <xf numFmtId="0" fontId="57" fillId="6" borderId="38" xfId="2" applyFont="1" applyFill="1" applyBorder="1" applyAlignment="1">
      <alignment horizontal="center" vertical="center" wrapText="1"/>
    </xf>
    <xf numFmtId="0" fontId="57" fillId="7" borderId="37" xfId="2" applyFont="1" applyFill="1" applyBorder="1" applyAlignment="1">
      <alignment horizontal="center" vertical="center" wrapText="1"/>
    </xf>
    <xf numFmtId="0" fontId="57" fillId="7" borderId="45" xfId="2" applyFont="1" applyFill="1" applyBorder="1" applyAlignment="1">
      <alignment horizontal="center" vertical="center" wrapText="1"/>
    </xf>
    <xf numFmtId="0" fontId="57" fillId="7" borderId="38" xfId="2" applyFont="1" applyFill="1" applyBorder="1" applyAlignment="1">
      <alignment horizontal="center" vertical="center" wrapText="1"/>
    </xf>
    <xf numFmtId="0" fontId="89" fillId="8" borderId="29" xfId="2" applyFont="1" applyFill="1" applyBorder="1" applyAlignment="1">
      <alignment horizontal="center" vertical="center" wrapText="1"/>
    </xf>
    <xf numFmtId="0" fontId="89" fillId="8" borderId="30" xfId="2" applyFont="1" applyFill="1" applyBorder="1" applyAlignment="1">
      <alignment horizontal="center" vertical="center" wrapText="1"/>
    </xf>
    <xf numFmtId="0" fontId="89" fillId="8" borderId="31" xfId="2" applyFont="1" applyFill="1" applyBorder="1" applyAlignment="1">
      <alignment horizontal="center" vertical="center" wrapText="1"/>
    </xf>
    <xf numFmtId="0" fontId="89" fillId="7" borderId="37" xfId="2" applyFont="1" applyFill="1" applyBorder="1" applyAlignment="1">
      <alignment horizontal="center" vertical="center" wrapText="1"/>
    </xf>
    <xf numFmtId="0" fontId="89" fillId="7" borderId="38" xfId="2" applyFont="1" applyFill="1" applyBorder="1" applyAlignment="1">
      <alignment horizontal="center" vertical="center" wrapText="1"/>
    </xf>
    <xf numFmtId="0" fontId="89" fillId="7" borderId="37" xfId="2" applyFont="1" applyFill="1" applyBorder="1" applyAlignment="1">
      <alignment horizontal="center" vertical="center"/>
    </xf>
    <xf numFmtId="0" fontId="89" fillId="7" borderId="38" xfId="2" applyFont="1" applyFill="1" applyBorder="1" applyAlignment="1">
      <alignment horizontal="center" vertical="center"/>
    </xf>
    <xf numFmtId="0" fontId="57" fillId="19" borderId="29" xfId="2" applyFont="1" applyFill="1" applyBorder="1" applyAlignment="1">
      <alignment horizontal="center" vertical="center" wrapText="1"/>
    </xf>
    <xf numFmtId="0" fontId="57" fillId="19" borderId="30" xfId="2" applyFont="1" applyFill="1" applyBorder="1" applyAlignment="1">
      <alignment horizontal="center" vertical="center" wrapText="1"/>
    </xf>
    <xf numFmtId="0" fontId="57" fillId="19" borderId="31" xfId="2" applyFont="1" applyFill="1" applyBorder="1" applyAlignment="1">
      <alignment horizontal="center" vertical="center" wrapText="1"/>
    </xf>
    <xf numFmtId="9" fontId="107" fillId="0" borderId="24" xfId="1" applyFont="1" applyBorder="1" applyAlignment="1">
      <alignment horizontal="center" vertical="center"/>
    </xf>
    <xf numFmtId="9" fontId="107" fillId="0" borderId="26" xfId="1" applyFont="1" applyBorder="1" applyAlignment="1">
      <alignment horizontal="center" vertical="center"/>
    </xf>
    <xf numFmtId="9" fontId="107" fillId="0" borderId="27" xfId="1" applyFont="1" applyBorder="1" applyAlignment="1">
      <alignment horizontal="center" vertical="center"/>
    </xf>
    <xf numFmtId="9" fontId="107" fillId="0" borderId="28" xfId="1" applyFont="1" applyBorder="1" applyAlignment="1">
      <alignment horizontal="center" vertical="center"/>
    </xf>
    <xf numFmtId="0" fontId="107" fillId="22" borderId="29" xfId="0" applyFont="1" applyFill="1" applyBorder="1" applyAlignment="1">
      <alignment horizontal="center" vertical="center"/>
    </xf>
    <xf numFmtId="0" fontId="107" fillId="22" borderId="30" xfId="0" applyFont="1" applyFill="1" applyBorder="1" applyAlignment="1">
      <alignment horizontal="center" vertical="center"/>
    </xf>
    <xf numFmtId="0" fontId="107" fillId="22" borderId="31" xfId="0" applyFont="1" applyFill="1" applyBorder="1" applyAlignment="1">
      <alignment horizontal="center" vertical="center"/>
    </xf>
    <xf numFmtId="9" fontId="55" fillId="31" borderId="29" xfId="0" applyNumberFormat="1" applyFont="1" applyFill="1" applyBorder="1" applyAlignment="1">
      <alignment horizontal="center" vertical="center"/>
    </xf>
    <xf numFmtId="9" fontId="55" fillId="31" borderId="30" xfId="0" applyNumberFormat="1" applyFont="1" applyFill="1" applyBorder="1" applyAlignment="1">
      <alignment horizontal="center" vertical="center"/>
    </xf>
    <xf numFmtId="9" fontId="55" fillId="31" borderId="31" xfId="0" applyNumberFormat="1" applyFont="1" applyFill="1" applyBorder="1" applyAlignment="1">
      <alignment horizontal="center" vertical="center"/>
    </xf>
    <xf numFmtId="0" fontId="12" fillId="23" borderId="37" xfId="0" applyFont="1" applyFill="1" applyBorder="1" applyAlignment="1">
      <alignment horizontal="center" vertical="center"/>
    </xf>
    <xf numFmtId="0" fontId="12" fillId="23" borderId="38" xfId="0" applyFont="1" applyFill="1" applyBorder="1" applyAlignment="1">
      <alignment horizontal="center" vertical="center"/>
    </xf>
    <xf numFmtId="9" fontId="55" fillId="14" borderId="29" xfId="0" applyNumberFormat="1" applyFont="1" applyFill="1" applyBorder="1" applyAlignment="1">
      <alignment horizontal="center" vertical="center"/>
    </xf>
    <xf numFmtId="9" fontId="55" fillId="14" borderId="30" xfId="0" applyNumberFormat="1" applyFont="1" applyFill="1" applyBorder="1" applyAlignment="1">
      <alignment horizontal="center" vertical="center"/>
    </xf>
    <xf numFmtId="9" fontId="55" fillId="14" borderId="31" xfId="0" applyNumberFormat="1" applyFont="1" applyFill="1" applyBorder="1" applyAlignment="1">
      <alignment horizontal="center" vertical="center"/>
    </xf>
    <xf numFmtId="0" fontId="55" fillId="8" borderId="34" xfId="0" applyFont="1" applyFill="1" applyBorder="1" applyAlignment="1">
      <alignment horizontal="center" vertical="center"/>
    </xf>
    <xf numFmtId="0" fontId="12" fillId="7" borderId="34" xfId="0" applyFont="1" applyFill="1" applyBorder="1" applyAlignment="1">
      <alignment horizontal="center" vertical="center" wrapText="1"/>
    </xf>
    <xf numFmtId="0" fontId="80" fillId="0" borderId="34" xfId="0" applyFont="1" applyBorder="1" applyAlignment="1">
      <alignment horizontal="center" vertical="center" wrapText="1"/>
    </xf>
    <xf numFmtId="0" fontId="18" fillId="15" borderId="37" xfId="0" applyFont="1" applyFill="1" applyBorder="1" applyAlignment="1">
      <alignment horizontal="center" vertical="center" wrapText="1"/>
    </xf>
    <xf numFmtId="0" fontId="18" fillId="15" borderId="38" xfId="0" applyFont="1" applyFill="1" applyBorder="1" applyAlignment="1">
      <alignment horizontal="center" vertical="center" wrapText="1"/>
    </xf>
    <xf numFmtId="0" fontId="107" fillId="15" borderId="34" xfId="0" applyFont="1" applyFill="1" applyBorder="1" applyAlignment="1">
      <alignment horizontal="center" vertical="center"/>
    </xf>
    <xf numFmtId="0" fontId="108" fillId="0" borderId="34" xfId="0" applyFont="1" applyBorder="1" applyAlignment="1">
      <alignment horizontal="center" vertical="center"/>
    </xf>
    <xf numFmtId="9" fontId="55" fillId="30" borderId="29" xfId="0" applyNumberFormat="1" applyFont="1" applyFill="1" applyBorder="1" applyAlignment="1">
      <alignment horizontal="center" vertical="center"/>
    </xf>
    <xf numFmtId="9" fontId="55" fillId="30" borderId="30" xfId="0" applyNumberFormat="1" applyFont="1" applyFill="1" applyBorder="1" applyAlignment="1">
      <alignment horizontal="center" vertical="center"/>
    </xf>
    <xf numFmtId="9" fontId="55" fillId="30" borderId="31" xfId="0" applyNumberFormat="1" applyFont="1" applyFill="1" applyBorder="1" applyAlignment="1">
      <alignment horizontal="center" vertical="center"/>
    </xf>
    <xf numFmtId="9" fontId="107" fillId="10" borderId="24" xfId="0" applyNumberFormat="1" applyFont="1" applyFill="1" applyBorder="1" applyAlignment="1">
      <alignment horizontal="center" vertical="center"/>
    </xf>
    <xf numFmtId="0" fontId="107" fillId="10" borderId="26" xfId="0" applyFont="1" applyFill="1" applyBorder="1" applyAlignment="1">
      <alignment horizontal="center" vertical="center"/>
    </xf>
    <xf numFmtId="0" fontId="107" fillId="10" borderId="27" xfId="0" applyFont="1" applyFill="1" applyBorder="1" applyAlignment="1">
      <alignment horizontal="center" vertical="center"/>
    </xf>
    <xf numFmtId="0" fontId="107" fillId="10" borderId="28" xfId="0" applyFont="1" applyFill="1" applyBorder="1" applyAlignment="1">
      <alignment horizontal="center" vertical="center"/>
    </xf>
    <xf numFmtId="0" fontId="55" fillId="6" borderId="34" xfId="0" applyFont="1" applyFill="1" applyBorder="1" applyAlignment="1">
      <alignment horizontal="center" vertical="center"/>
    </xf>
    <xf numFmtId="9" fontId="55" fillId="6" borderId="29" xfId="0" applyNumberFormat="1" applyFont="1" applyFill="1" applyBorder="1" applyAlignment="1">
      <alignment horizontal="center" vertical="center"/>
    </xf>
    <xf numFmtId="9" fontId="55" fillId="6" borderId="30" xfId="0" applyNumberFormat="1" applyFont="1" applyFill="1" applyBorder="1" applyAlignment="1">
      <alignment horizontal="center" vertical="center"/>
    </xf>
    <xf numFmtId="9" fontId="55" fillId="6" borderId="31" xfId="0" applyNumberFormat="1" applyFont="1" applyFill="1" applyBorder="1" applyAlignment="1">
      <alignment horizontal="center" vertical="center"/>
    </xf>
    <xf numFmtId="0" fontId="89" fillId="8" borderId="37" xfId="2" applyFont="1" applyFill="1" applyBorder="1" applyAlignment="1">
      <alignment horizontal="center" vertical="center"/>
    </xf>
    <xf numFmtId="0" fontId="89" fillId="8" borderId="38" xfId="2" applyFont="1" applyFill="1" applyBorder="1" applyAlignment="1">
      <alignment horizontal="center" vertical="center"/>
    </xf>
    <xf numFmtId="0" fontId="84" fillId="7" borderId="34" xfId="0" applyFont="1" applyFill="1" applyBorder="1" applyAlignment="1">
      <alignment horizontal="center" vertical="center" wrapText="1"/>
    </xf>
    <xf numFmtId="0" fontId="24" fillId="0" borderId="34" xfId="0" applyFont="1" applyBorder="1" applyAlignment="1">
      <alignment horizontal="center" vertical="center" wrapText="1"/>
    </xf>
    <xf numFmtId="0" fontId="0" fillId="0" borderId="34" xfId="0" applyBorder="1" applyAlignment="1">
      <alignment horizontal="center" vertical="center"/>
    </xf>
    <xf numFmtId="0" fontId="57" fillId="7" borderId="34" xfId="0" applyFont="1" applyFill="1" applyBorder="1" applyAlignment="1">
      <alignment horizontal="center" vertical="center" wrapText="1"/>
    </xf>
    <xf numFmtId="0" fontId="57" fillId="6" borderId="34" xfId="0" applyFont="1" applyFill="1" applyBorder="1" applyAlignment="1">
      <alignment horizontal="center" vertical="center" wrapText="1"/>
    </xf>
    <xf numFmtId="0" fontId="84" fillId="6" borderId="34" xfId="0" applyFont="1" applyFill="1" applyBorder="1" applyAlignment="1">
      <alignment horizontal="center" vertical="center" wrapText="1"/>
    </xf>
    <xf numFmtId="0" fontId="51" fillId="0" borderId="34" xfId="0" applyFont="1" applyBorder="1" applyAlignment="1">
      <alignment horizontal="left" vertical="top"/>
    </xf>
    <xf numFmtId="0" fontId="80" fillId="6" borderId="34" xfId="0" applyFont="1" applyFill="1" applyBorder="1" applyAlignment="1">
      <alignment horizontal="center" vertical="center" wrapText="1"/>
    </xf>
    <xf numFmtId="0" fontId="24" fillId="0" borderId="34" xfId="0" applyFont="1" applyBorder="1" applyAlignment="1">
      <alignment horizontal="center" vertical="center"/>
    </xf>
    <xf numFmtId="0" fontId="69" fillId="6" borderId="34" xfId="0" applyFont="1" applyFill="1" applyBorder="1" applyAlignment="1">
      <alignment horizontal="center" vertical="center" wrapText="1"/>
    </xf>
    <xf numFmtId="0" fontId="69" fillId="7" borderId="34" xfId="0" applyFont="1" applyFill="1" applyBorder="1" applyAlignment="1">
      <alignment horizontal="center" vertical="center" wrapText="1"/>
    </xf>
    <xf numFmtId="0" fontId="10" fillId="6" borderId="34" xfId="0" applyFont="1" applyFill="1" applyBorder="1" applyAlignment="1">
      <alignment horizontal="center" vertical="center" wrapText="1"/>
    </xf>
    <xf numFmtId="0" fontId="87" fillId="0" borderId="34" xfId="0" applyFont="1" applyBorder="1" applyAlignment="1">
      <alignment horizontal="center" vertical="center" wrapText="1"/>
    </xf>
    <xf numFmtId="0" fontId="48" fillId="6" borderId="34" xfId="0" applyFont="1" applyFill="1" applyBorder="1" applyAlignment="1">
      <alignment horizontal="center" vertical="center" wrapText="1"/>
    </xf>
    <xf numFmtId="0" fontId="91" fillId="6" borderId="34" xfId="0" applyFont="1" applyFill="1" applyBorder="1" applyAlignment="1">
      <alignment horizontal="center" vertical="center" wrapText="1"/>
    </xf>
    <xf numFmtId="0" fontId="87" fillId="6" borderId="34" xfId="0" applyFont="1" applyFill="1" applyBorder="1" applyAlignment="1">
      <alignment horizontal="center" vertical="center" wrapText="1"/>
    </xf>
    <xf numFmtId="0" fontId="104" fillId="0" borderId="11" xfId="0" applyFont="1" applyBorder="1" applyAlignment="1">
      <alignment horizontal="center" vertical="center" wrapText="1"/>
    </xf>
    <xf numFmtId="0" fontId="51" fillId="0" borderId="13" xfId="0" applyFont="1" applyBorder="1" applyAlignment="1">
      <alignment horizontal="left" vertical="top"/>
    </xf>
    <xf numFmtId="0" fontId="40" fillId="0" borderId="34" xfId="0" applyFont="1" applyBorder="1" applyAlignment="1">
      <alignment horizontal="center" vertical="center" wrapText="1"/>
    </xf>
    <xf numFmtId="0" fontId="48" fillId="8" borderId="34" xfId="0" applyFont="1" applyFill="1" applyBorder="1" applyAlignment="1">
      <alignment horizontal="center" vertical="center" wrapText="1"/>
    </xf>
    <xf numFmtId="0" fontId="48" fillId="7" borderId="34" xfId="0" applyFont="1" applyFill="1" applyBorder="1" applyAlignment="1">
      <alignment horizontal="center" vertical="center" wrapText="1"/>
    </xf>
    <xf numFmtId="0" fontId="97" fillId="0" borderId="34" xfId="0" applyFont="1" applyBorder="1" applyAlignment="1">
      <alignment horizontal="center" vertical="center"/>
    </xf>
    <xf numFmtId="0" fontId="97" fillId="0" borderId="37" xfId="0" applyFont="1" applyBorder="1" applyAlignment="1">
      <alignment horizontal="center" vertical="center"/>
    </xf>
    <xf numFmtId="0" fontId="40" fillId="0" borderId="37" xfId="0" applyFont="1" applyBorder="1" applyAlignment="1">
      <alignment horizontal="center" vertical="center" wrapText="1"/>
    </xf>
    <xf numFmtId="0" fontId="10" fillId="14" borderId="34" xfId="0" applyFont="1" applyFill="1" applyBorder="1" applyAlignment="1">
      <alignment horizontal="center" vertical="center" wrapText="1"/>
    </xf>
    <xf numFmtId="0" fontId="82" fillId="0" borderId="34" xfId="0" applyFont="1" applyBorder="1" applyAlignment="1">
      <alignment horizontal="center" vertical="center" wrapText="1"/>
    </xf>
    <xf numFmtId="0" fontId="91" fillId="7" borderId="34" xfId="0" applyFont="1" applyFill="1" applyBorder="1" applyAlignment="1">
      <alignment horizontal="center" vertical="center" wrapText="1"/>
    </xf>
    <xf numFmtId="0" fontId="87" fillId="7" borderId="34" xfId="0" applyFont="1" applyFill="1" applyBorder="1" applyAlignment="1">
      <alignment horizontal="center" vertical="center" wrapText="1"/>
    </xf>
    <xf numFmtId="0" fontId="40" fillId="7" borderId="34" xfId="0" applyFont="1" applyFill="1" applyBorder="1" applyAlignment="1">
      <alignment horizontal="center" vertical="center" wrapText="1"/>
    </xf>
    <xf numFmtId="1" fontId="48" fillId="8" borderId="34" xfId="0" applyNumberFormat="1" applyFont="1" applyFill="1" applyBorder="1" applyAlignment="1">
      <alignment horizontal="center" vertical="center" shrinkToFit="1"/>
    </xf>
    <xf numFmtId="1" fontId="40" fillId="0" borderId="34" xfId="0" applyNumberFormat="1" applyFont="1" applyBorder="1" applyAlignment="1">
      <alignment horizontal="center" vertical="center" shrinkToFit="1"/>
    </xf>
    <xf numFmtId="0" fontId="40" fillId="0" borderId="29" xfId="0" applyFont="1" applyBorder="1" applyAlignment="1">
      <alignment horizontal="center" vertical="center"/>
    </xf>
    <xf numFmtId="0" fontId="40" fillId="0" borderId="31" xfId="0" applyFont="1" applyBorder="1" applyAlignment="1">
      <alignment horizontal="center" vertical="center"/>
    </xf>
    <xf numFmtId="0" fontId="48" fillId="8" borderId="34" xfId="0" applyFont="1" applyFill="1" applyBorder="1" applyAlignment="1">
      <alignment horizontal="center" vertical="center"/>
    </xf>
    <xf numFmtId="0" fontId="40" fillId="13" borderId="34" xfId="0" applyFont="1" applyFill="1" applyBorder="1" applyAlignment="1">
      <alignment horizontal="center" vertical="center"/>
    </xf>
    <xf numFmtId="0" fontId="10" fillId="6" borderId="39" xfId="0" applyFont="1" applyFill="1" applyBorder="1" applyAlignment="1">
      <alignment horizontal="center" vertical="center" wrapText="1"/>
    </xf>
    <xf numFmtId="0" fontId="10" fillId="6" borderId="28" xfId="0" applyFont="1" applyFill="1" applyBorder="1" applyAlignment="1">
      <alignment horizontal="center" vertical="center" wrapText="1"/>
    </xf>
    <xf numFmtId="0" fontId="10" fillId="6" borderId="34" xfId="2" applyFont="1" applyFill="1" applyBorder="1" applyAlignment="1">
      <alignment horizontal="center" vertical="center" wrapText="1"/>
    </xf>
    <xf numFmtId="0" fontId="87" fillId="2" borderId="34" xfId="0" applyFont="1" applyFill="1" applyBorder="1" applyAlignment="1">
      <alignment horizontal="center" vertical="center" wrapText="1"/>
    </xf>
    <xf numFmtId="0" fontId="85" fillId="7" borderId="34" xfId="0" applyFont="1" applyFill="1" applyBorder="1" applyAlignment="1">
      <alignment horizontal="center" vertical="center" wrapText="1"/>
    </xf>
    <xf numFmtId="0" fontId="86" fillId="7" borderId="34" xfId="0" applyFont="1" applyFill="1" applyBorder="1" applyAlignment="1">
      <alignment horizontal="center" vertical="center" wrapText="1"/>
    </xf>
    <xf numFmtId="0" fontId="91" fillId="6" borderId="34" xfId="0" applyFont="1" applyFill="1" applyBorder="1" applyAlignment="1">
      <alignment horizontal="left" vertical="center" wrapText="1"/>
    </xf>
    <xf numFmtId="0" fontId="87" fillId="6" borderId="34" xfId="0" applyFont="1" applyFill="1" applyBorder="1" applyAlignment="1">
      <alignment horizontal="left" vertical="center" wrapText="1"/>
    </xf>
    <xf numFmtId="0" fontId="48" fillId="7" borderId="34" xfId="0" applyFont="1" applyFill="1" applyBorder="1" applyAlignment="1">
      <alignment horizontal="left" vertical="center" wrapText="1"/>
    </xf>
    <xf numFmtId="0" fontId="10" fillId="7" borderId="34" xfId="0" applyFont="1" applyFill="1" applyBorder="1" applyAlignment="1">
      <alignment horizontal="center" vertical="center" wrapText="1"/>
    </xf>
    <xf numFmtId="0" fontId="18" fillId="0" borderId="43" xfId="3" applyFont="1" applyBorder="1" applyAlignment="1">
      <alignment horizontal="center" vertical="center" wrapText="1"/>
    </xf>
    <xf numFmtId="0" fontId="18" fillId="0" borderId="26" xfId="3" applyFont="1" applyBorder="1" applyAlignment="1">
      <alignment horizontal="center" vertical="center" wrapText="1"/>
    </xf>
    <xf numFmtId="0" fontId="18" fillId="0" borderId="4" xfId="3" applyFont="1" applyBorder="1" applyAlignment="1">
      <alignment horizontal="center" vertical="center" wrapText="1"/>
    </xf>
    <xf numFmtId="0" fontId="18" fillId="0" borderId="42" xfId="3" applyFont="1" applyBorder="1" applyAlignment="1">
      <alignment horizontal="center" vertical="center" wrapText="1"/>
    </xf>
    <xf numFmtId="0" fontId="18" fillId="0" borderId="49" xfId="3" applyFont="1" applyBorder="1" applyAlignment="1">
      <alignment horizontal="center" vertical="center" wrapText="1"/>
    </xf>
    <xf numFmtId="0" fontId="18" fillId="0" borderId="28" xfId="3" applyFont="1" applyBorder="1" applyAlignment="1">
      <alignment horizontal="center" vertical="center" wrapText="1"/>
    </xf>
    <xf numFmtId="0" fontId="40" fillId="5" borderId="34" xfId="0" applyFont="1" applyFill="1" applyBorder="1" applyAlignment="1">
      <alignment horizontal="center" vertical="center" wrapText="1"/>
    </xf>
    <xf numFmtId="0" fontId="40" fillId="3" borderId="34" xfId="0" applyFont="1" applyFill="1" applyBorder="1" applyAlignment="1">
      <alignment horizontal="center" vertical="center" wrapText="1"/>
    </xf>
    <xf numFmtId="0" fontId="40" fillId="4" borderId="34" xfId="0" applyFont="1" applyFill="1" applyBorder="1" applyAlignment="1">
      <alignment horizontal="center" vertical="center" wrapText="1"/>
    </xf>
    <xf numFmtId="0" fontId="40" fillId="0" borderId="34" xfId="0" applyFont="1" applyBorder="1" applyAlignment="1">
      <alignment horizontal="center" vertical="center"/>
    </xf>
    <xf numFmtId="0" fontId="24" fillId="6" borderId="25" xfId="0" applyFont="1" applyFill="1" applyBorder="1" applyAlignment="1">
      <alignment horizontal="left" vertical="center"/>
    </xf>
    <xf numFmtId="0" fontId="18" fillId="0" borderId="29"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24" xfId="3" applyFont="1" applyBorder="1" applyAlignment="1">
      <alignment horizontal="center" vertical="center" wrapText="1"/>
    </xf>
    <xf numFmtId="0" fontId="18" fillId="0" borderId="32" xfId="3" applyFont="1" applyBorder="1" applyAlignment="1">
      <alignment horizontal="center" vertical="center" wrapText="1"/>
    </xf>
    <xf numFmtId="0" fontId="18" fillId="0" borderId="27" xfId="3" applyFont="1" applyBorder="1" applyAlignment="1">
      <alignment horizontal="center" vertical="center" wrapText="1"/>
    </xf>
    <xf numFmtId="0" fontId="24" fillId="0" borderId="0" xfId="0" applyFont="1" applyAlignment="1">
      <alignment horizontal="center" vertical="center"/>
    </xf>
    <xf numFmtId="0" fontId="75" fillId="0" borderId="34" xfId="0" applyFont="1" applyBorder="1" applyAlignment="1">
      <alignment horizontal="center" vertical="center"/>
    </xf>
    <xf numFmtId="9" fontId="77" fillId="0" borderId="24" xfId="1" applyFont="1" applyFill="1" applyBorder="1" applyAlignment="1">
      <alignment horizontal="right" vertical="center"/>
    </xf>
    <xf numFmtId="9" fontId="77" fillId="0" borderId="25" xfId="1" applyFont="1" applyFill="1" applyBorder="1" applyAlignment="1">
      <alignment horizontal="right" vertical="center"/>
    </xf>
    <xf numFmtId="9" fontId="77" fillId="0" borderId="26" xfId="1" applyFont="1" applyFill="1" applyBorder="1" applyAlignment="1">
      <alignment horizontal="right" vertical="center"/>
    </xf>
    <xf numFmtId="9" fontId="77" fillId="0" borderId="27" xfId="1" applyFont="1" applyFill="1" applyBorder="1" applyAlignment="1">
      <alignment horizontal="right" vertical="center"/>
    </xf>
    <xf numFmtId="9" fontId="77" fillId="0" borderId="39" xfId="1" applyFont="1" applyFill="1" applyBorder="1" applyAlignment="1">
      <alignment horizontal="right" vertical="center"/>
    </xf>
    <xf numFmtId="9" fontId="77" fillId="0" borderId="28" xfId="1" applyFont="1" applyFill="1" applyBorder="1" applyAlignment="1">
      <alignment horizontal="right" vertical="center"/>
    </xf>
    <xf numFmtId="0" fontId="57" fillId="7" borderId="34" xfId="0" applyFont="1" applyFill="1" applyBorder="1" applyAlignment="1">
      <alignment horizontal="center" vertical="center"/>
    </xf>
    <xf numFmtId="9" fontId="77" fillId="0" borderId="34" xfId="1" applyFont="1" applyFill="1" applyBorder="1" applyAlignment="1">
      <alignment horizontal="right" vertical="center"/>
    </xf>
    <xf numFmtId="0" fontId="3" fillId="0" borderId="34" xfId="0" applyFont="1" applyBorder="1" applyAlignment="1">
      <alignment horizontal="center" vertical="center" wrapText="1"/>
    </xf>
    <xf numFmtId="0" fontId="24" fillId="0" borderId="32" xfId="0" applyFont="1" applyBorder="1" applyAlignment="1">
      <alignment horizontal="center" vertical="center"/>
    </xf>
    <xf numFmtId="0" fontId="12" fillId="7" borderId="34" xfId="0" applyFont="1" applyFill="1" applyBorder="1" applyAlignment="1">
      <alignment horizontal="center" vertical="center"/>
    </xf>
    <xf numFmtId="0" fontId="24" fillId="6" borderId="25" xfId="0" applyFont="1" applyFill="1" applyBorder="1" applyAlignment="1">
      <alignment horizontal="center" vertical="center"/>
    </xf>
    <xf numFmtId="0" fontId="75" fillId="0" borderId="24" xfId="0" applyFont="1" applyBorder="1" applyAlignment="1">
      <alignment horizontal="center" vertical="center"/>
    </xf>
    <xf numFmtId="0" fontId="75" fillId="0" borderId="25" xfId="0" applyFont="1" applyBorder="1" applyAlignment="1">
      <alignment horizontal="center" vertical="center"/>
    </xf>
    <xf numFmtId="0" fontId="75" fillId="0" borderId="26" xfId="0" applyFont="1" applyBorder="1" applyAlignment="1">
      <alignment horizontal="center" vertical="center"/>
    </xf>
    <xf numFmtId="0" fontId="75" fillId="0" borderId="27" xfId="0" applyFont="1" applyBorder="1" applyAlignment="1">
      <alignment horizontal="center" vertical="center"/>
    </xf>
    <xf numFmtId="0" fontId="75" fillId="0" borderId="39" xfId="0" applyFont="1" applyBorder="1" applyAlignment="1">
      <alignment horizontal="center" vertical="center"/>
    </xf>
    <xf numFmtId="0" fontId="75" fillId="0" borderId="28" xfId="0" applyFont="1" applyBorder="1" applyAlignment="1">
      <alignment horizontal="center" vertical="center"/>
    </xf>
    <xf numFmtId="0" fontId="24" fillId="0" borderId="24" xfId="0" applyFont="1" applyBorder="1" applyAlignment="1">
      <alignment horizontal="center" vertical="center"/>
    </xf>
    <xf numFmtId="0" fontId="24" fillId="0" borderId="25" xfId="0" applyFont="1" applyBorder="1" applyAlignment="1">
      <alignment horizontal="center" vertical="center"/>
    </xf>
    <xf numFmtId="0" fontId="24" fillId="0" borderId="26" xfId="0" applyFont="1" applyBorder="1" applyAlignment="1">
      <alignment horizontal="center" vertical="center"/>
    </xf>
    <xf numFmtId="0" fontId="24" fillId="0" borderId="42" xfId="0" applyFont="1" applyBorder="1" applyAlignment="1">
      <alignment horizontal="center" vertical="center"/>
    </xf>
    <xf numFmtId="0" fontId="24" fillId="0" borderId="27" xfId="0" applyFont="1" applyBorder="1" applyAlignment="1">
      <alignment horizontal="center" vertical="center"/>
    </xf>
    <xf numFmtId="0" fontId="24" fillId="0" borderId="39" xfId="0" applyFont="1" applyBorder="1" applyAlignment="1">
      <alignment horizontal="center" vertical="center"/>
    </xf>
    <xf numFmtId="0" fontId="24" fillId="0" borderId="28" xfId="0" applyFont="1" applyBorder="1" applyAlignment="1">
      <alignment horizontal="center" vertical="center"/>
    </xf>
    <xf numFmtId="0" fontId="12" fillId="7" borderId="24" xfId="0" applyFont="1" applyFill="1" applyBorder="1" applyAlignment="1">
      <alignment horizontal="center" vertical="center"/>
    </xf>
    <xf numFmtId="0" fontId="12" fillId="7" borderId="25" xfId="0" applyFont="1" applyFill="1" applyBorder="1" applyAlignment="1">
      <alignment horizontal="center" vertical="center"/>
    </xf>
    <xf numFmtId="0" fontId="12" fillId="7" borderId="26" xfId="0" applyFont="1" applyFill="1" applyBorder="1" applyAlignment="1">
      <alignment horizontal="center" vertical="center"/>
    </xf>
    <xf numFmtId="0" fontId="12" fillId="7" borderId="27" xfId="0" applyFont="1" applyFill="1" applyBorder="1" applyAlignment="1">
      <alignment horizontal="center" vertical="center"/>
    </xf>
    <xf numFmtId="0" fontId="12" fillId="7" borderId="39" xfId="0" applyFont="1" applyFill="1" applyBorder="1" applyAlignment="1">
      <alignment horizontal="center" vertical="center"/>
    </xf>
    <xf numFmtId="0" fontId="12" fillId="7" borderId="28" xfId="0" applyFont="1" applyFill="1" applyBorder="1" applyAlignment="1">
      <alignment horizontal="center" vertical="center"/>
    </xf>
    <xf numFmtId="0" fontId="78" fillId="0" borderId="34" xfId="0" applyFont="1" applyBorder="1" applyAlignment="1">
      <alignment horizontal="center" vertical="center"/>
    </xf>
    <xf numFmtId="0" fontId="24" fillId="6" borderId="34" xfId="0" applyFont="1" applyFill="1" applyBorder="1" applyAlignment="1">
      <alignment horizontal="center" vertical="center"/>
    </xf>
    <xf numFmtId="0" fontId="87" fillId="0" borderId="34" xfId="0" applyFont="1" applyBorder="1" applyAlignment="1">
      <alignment horizontal="right" vertical="center" wrapText="1"/>
    </xf>
    <xf numFmtId="0" fontId="105" fillId="0" borderId="34" xfId="0" applyFont="1" applyBorder="1" applyAlignment="1">
      <alignment horizontal="center" vertical="center" wrapText="1"/>
    </xf>
    <xf numFmtId="0" fontId="87" fillId="0" borderId="11" xfId="0" applyFont="1" applyBorder="1" applyAlignment="1">
      <alignment horizontal="center" vertical="center" wrapText="1"/>
    </xf>
    <xf numFmtId="0" fontId="87" fillId="0" borderId="12" xfId="0" applyFont="1" applyBorder="1" applyAlignment="1">
      <alignment horizontal="center" vertical="center" wrapText="1"/>
    </xf>
    <xf numFmtId="0" fontId="87" fillId="0" borderId="1" xfId="0" applyFont="1" applyBorder="1" applyAlignment="1">
      <alignment horizontal="center" vertical="center" wrapText="1"/>
    </xf>
    <xf numFmtId="0" fontId="87" fillId="0" borderId="2" xfId="0" applyFont="1" applyBorder="1" applyAlignment="1">
      <alignment horizontal="center" vertical="center" wrapText="1"/>
    </xf>
    <xf numFmtId="0" fontId="40" fillId="0" borderId="37" xfId="0" applyFont="1" applyBorder="1" applyAlignment="1">
      <alignment horizontal="center" vertical="center"/>
    </xf>
    <xf numFmtId="1" fontId="48" fillId="8" borderId="4" xfId="0" applyNumberFormat="1" applyFont="1" applyFill="1" applyBorder="1" applyAlignment="1">
      <alignment horizontal="center" vertical="center" shrinkToFit="1"/>
    </xf>
    <xf numFmtId="1" fontId="48" fillId="8" borderId="0" xfId="0" applyNumberFormat="1" applyFont="1" applyFill="1" applyAlignment="1">
      <alignment horizontal="center" vertical="center" shrinkToFit="1"/>
    </xf>
    <xf numFmtId="1" fontId="48" fillId="8" borderId="42" xfId="0" applyNumberFormat="1" applyFont="1" applyFill="1" applyBorder="1" applyAlignment="1">
      <alignment horizontal="center" vertical="center" shrinkToFit="1"/>
    </xf>
    <xf numFmtId="0" fontId="48" fillId="6" borderId="1" xfId="0" applyFont="1" applyFill="1" applyBorder="1" applyAlignment="1">
      <alignment horizontal="center" vertical="center" wrapText="1"/>
    </xf>
    <xf numFmtId="0" fontId="48" fillId="6" borderId="2" xfId="0" applyFont="1" applyFill="1" applyBorder="1" applyAlignment="1">
      <alignment horizontal="center" vertical="center" wrapText="1"/>
    </xf>
    <xf numFmtId="0" fontId="91" fillId="6" borderId="11" xfId="0" applyFont="1" applyFill="1" applyBorder="1" applyAlignment="1">
      <alignment horizontal="center" vertical="center" wrapText="1"/>
    </xf>
    <xf numFmtId="0" fontId="87" fillId="6" borderId="12" xfId="0" applyFont="1" applyFill="1" applyBorder="1" applyAlignment="1">
      <alignment horizontal="center" vertical="center" wrapText="1"/>
    </xf>
    <xf numFmtId="0" fontId="87" fillId="0" borderId="7" xfId="0" applyFont="1" applyBorder="1" applyAlignment="1">
      <alignment horizontal="center" vertical="center" wrapText="1"/>
    </xf>
    <xf numFmtId="0" fontId="87" fillId="0" borderId="8" xfId="0" applyFont="1" applyBorder="1" applyAlignment="1">
      <alignment horizontal="center" vertical="center" wrapText="1"/>
    </xf>
    <xf numFmtId="0" fontId="87" fillId="6" borderId="4" xfId="0" applyFont="1" applyFill="1" applyBorder="1" applyAlignment="1">
      <alignment horizontal="center" vertical="center" wrapText="1"/>
    </xf>
    <xf numFmtId="0" fontId="87" fillId="6" borderId="0" xfId="0" applyFont="1" applyFill="1" applyAlignment="1">
      <alignment horizontal="center" vertical="center" wrapText="1"/>
    </xf>
    <xf numFmtId="0" fontId="48" fillId="7" borderId="1" xfId="0" applyFont="1" applyFill="1" applyBorder="1" applyAlignment="1">
      <alignment horizontal="center" vertical="center" wrapText="1"/>
    </xf>
    <xf numFmtId="0" fontId="48" fillId="7" borderId="2" xfId="0" applyFont="1" applyFill="1" applyBorder="1" applyAlignment="1">
      <alignment horizontal="center" vertical="center" wrapText="1"/>
    </xf>
    <xf numFmtId="0" fontId="48" fillId="7" borderId="3" xfId="0" applyFont="1" applyFill="1" applyBorder="1" applyAlignment="1">
      <alignment horizontal="center" vertical="center" wrapText="1"/>
    </xf>
    <xf numFmtId="0" fontId="48" fillId="7" borderId="11" xfId="0" applyFont="1" applyFill="1" applyBorder="1" applyAlignment="1">
      <alignment horizontal="center" vertical="center" wrapText="1"/>
    </xf>
    <xf numFmtId="0" fontId="48" fillId="7" borderId="12" xfId="0" applyFont="1" applyFill="1" applyBorder="1" applyAlignment="1">
      <alignment horizontal="center" vertical="center" wrapText="1"/>
    </xf>
    <xf numFmtId="1" fontId="40" fillId="0" borderId="12" xfId="0" applyNumberFormat="1" applyFont="1" applyBorder="1" applyAlignment="1">
      <alignment horizontal="center" vertical="center" shrinkToFit="1"/>
    </xf>
    <xf numFmtId="0" fontId="48" fillId="7" borderId="11" xfId="0" applyFont="1" applyFill="1" applyBorder="1" applyAlignment="1">
      <alignment horizontal="left" vertical="center" wrapText="1"/>
    </xf>
    <xf numFmtId="0" fontId="48" fillId="7" borderId="13" xfId="0" applyFont="1" applyFill="1" applyBorder="1" applyAlignment="1">
      <alignment horizontal="left" vertical="center" wrapText="1"/>
    </xf>
    <xf numFmtId="0" fontId="40" fillId="0" borderId="11" xfId="0" applyFont="1" applyBorder="1" applyAlignment="1">
      <alignment horizontal="center" vertical="center" wrapText="1"/>
    </xf>
    <xf numFmtId="0" fontId="40" fillId="0" borderId="13" xfId="0" applyFont="1" applyBorder="1" applyAlignment="1">
      <alignment horizontal="center" vertical="center" wrapText="1"/>
    </xf>
    <xf numFmtId="0" fontId="87" fillId="0" borderId="4" xfId="0" applyFont="1" applyBorder="1" applyAlignment="1">
      <alignment horizontal="center" vertical="center" wrapText="1"/>
    </xf>
    <xf numFmtId="0" fontId="87" fillId="0" borderId="0" xfId="0" applyFont="1" applyAlignment="1">
      <alignment horizontal="center" vertical="center" wrapText="1"/>
    </xf>
    <xf numFmtId="0" fontId="87" fillId="0" borderId="42" xfId="0" applyFont="1" applyBorder="1" applyAlignment="1">
      <alignment horizontal="center" vertical="center" wrapText="1"/>
    </xf>
    <xf numFmtId="0" fontId="87" fillId="0" borderId="24" xfId="0" applyFont="1" applyBorder="1" applyAlignment="1">
      <alignment horizontal="center" vertical="center" wrapText="1"/>
    </xf>
    <xf numFmtId="0" fontId="87" fillId="0" borderId="25" xfId="0" applyFont="1" applyBorder="1" applyAlignment="1">
      <alignment horizontal="center" vertical="center" wrapText="1"/>
    </xf>
    <xf numFmtId="0" fontId="87" fillId="0" borderId="26" xfId="0" applyFont="1" applyBorder="1" applyAlignment="1">
      <alignment horizontal="center" vertical="center" wrapText="1"/>
    </xf>
    <xf numFmtId="0" fontId="48" fillId="7" borderId="7" xfId="0" applyFont="1" applyFill="1" applyBorder="1" applyAlignment="1">
      <alignment horizontal="left" vertical="center" wrapText="1"/>
    </xf>
    <xf numFmtId="0" fontId="48" fillId="7" borderId="9" xfId="0" applyFont="1" applyFill="1" applyBorder="1" applyAlignment="1">
      <alignment horizontal="left" vertical="center" wrapText="1"/>
    </xf>
    <xf numFmtId="1" fontId="40" fillId="0" borderId="7" xfId="0" applyNumberFormat="1" applyFont="1" applyBorder="1" applyAlignment="1">
      <alignment horizontal="center" vertical="center" shrinkToFit="1"/>
    </xf>
    <xf numFmtId="1" fontId="40" fillId="0" borderId="9" xfId="0" applyNumberFormat="1" applyFont="1" applyBorder="1" applyAlignment="1">
      <alignment horizontal="center" vertical="center" shrinkToFit="1"/>
    </xf>
    <xf numFmtId="0" fontId="40" fillId="3" borderId="38" xfId="0" applyFont="1" applyFill="1" applyBorder="1" applyAlignment="1">
      <alignment horizontal="center" vertical="center" wrapText="1"/>
    </xf>
    <xf numFmtId="0" fontId="87" fillId="0" borderId="27" xfId="0" applyFont="1" applyBorder="1" applyAlignment="1">
      <alignment horizontal="center" vertical="center" wrapText="1"/>
    </xf>
    <xf numFmtId="0" fontId="87" fillId="0" borderId="39" xfId="0" applyFont="1" applyBorder="1" applyAlignment="1">
      <alignment horizontal="center" vertical="center" wrapText="1"/>
    </xf>
    <xf numFmtId="0" fontId="87" fillId="0" borderId="28" xfId="0" applyFont="1" applyBorder="1" applyAlignment="1">
      <alignment horizontal="center" vertical="center" wrapText="1"/>
    </xf>
    <xf numFmtId="0" fontId="91" fillId="6" borderId="11" xfId="0" applyFont="1" applyFill="1" applyBorder="1" applyAlignment="1">
      <alignment horizontal="left" vertical="center" wrapText="1"/>
    </xf>
    <xf numFmtId="0" fontId="87" fillId="6" borderId="12" xfId="0" applyFont="1" applyFill="1" applyBorder="1" applyAlignment="1">
      <alignment horizontal="left" vertical="center" wrapText="1"/>
    </xf>
    <xf numFmtId="0" fontId="87" fillId="6" borderId="0" xfId="0" applyFont="1" applyFill="1" applyAlignment="1">
      <alignment horizontal="left" vertical="center" wrapText="1"/>
    </xf>
    <xf numFmtId="0" fontId="87" fillId="0" borderId="29" xfId="0" applyFont="1" applyBorder="1" applyAlignment="1">
      <alignment horizontal="center" vertical="center" wrapText="1"/>
    </xf>
    <xf numFmtId="0" fontId="87" fillId="0" borderId="31" xfId="0" applyFont="1" applyBorder="1" applyAlignment="1">
      <alignment horizontal="center" vertical="center" wrapText="1"/>
    </xf>
    <xf numFmtId="0" fontId="40" fillId="0" borderId="24" xfId="0" applyFont="1" applyBorder="1" applyAlignment="1">
      <alignment horizontal="center" vertical="center" wrapText="1"/>
    </xf>
    <xf numFmtId="0" fontId="40" fillId="0" borderId="26" xfId="0" applyFont="1" applyBorder="1" applyAlignment="1">
      <alignment horizontal="center" vertical="center" wrapText="1"/>
    </xf>
    <xf numFmtId="0" fontId="40" fillId="0" borderId="29" xfId="0" applyFont="1" applyBorder="1" applyAlignment="1">
      <alignment horizontal="center" vertical="center" wrapText="1"/>
    </xf>
    <xf numFmtId="0" fontId="40" fillId="0" borderId="31" xfId="0" applyFont="1" applyBorder="1" applyAlignment="1">
      <alignment horizontal="center" vertical="center" wrapText="1"/>
    </xf>
    <xf numFmtId="0" fontId="48" fillId="7" borderId="39" xfId="0" applyFont="1" applyFill="1" applyBorder="1" applyAlignment="1">
      <alignment horizontal="center" vertical="center" wrapText="1"/>
    </xf>
    <xf numFmtId="0" fontId="87" fillId="0" borderId="30" xfId="0" applyFont="1" applyBorder="1" applyAlignment="1">
      <alignment horizontal="center" vertical="center" wrapText="1"/>
    </xf>
    <xf numFmtId="0" fontId="85" fillId="7" borderId="29" xfId="0" applyFont="1" applyFill="1" applyBorder="1" applyAlignment="1">
      <alignment horizontal="center" vertical="center" wrapText="1"/>
    </xf>
    <xf numFmtId="0" fontId="85" fillId="7" borderId="30" xfId="0" applyFont="1" applyFill="1" applyBorder="1" applyAlignment="1">
      <alignment horizontal="center" vertical="center" wrapText="1"/>
    </xf>
    <xf numFmtId="0" fontId="85" fillId="7" borderId="31" xfId="0" applyFont="1" applyFill="1" applyBorder="1" applyAlignment="1">
      <alignment horizontal="center" vertical="center" wrapText="1"/>
    </xf>
    <xf numFmtId="0" fontId="10" fillId="6" borderId="11"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87" fillId="0" borderId="13" xfId="0" applyFont="1" applyBorder="1" applyAlignment="1">
      <alignment horizontal="center" vertical="center" wrapText="1"/>
    </xf>
    <xf numFmtId="0" fontId="10" fillId="6" borderId="12" xfId="0" applyFont="1" applyFill="1" applyBorder="1" applyAlignment="1">
      <alignment horizontal="center" vertical="center" wrapText="1"/>
    </xf>
    <xf numFmtId="0" fontId="10" fillId="14" borderId="1" xfId="0" applyFont="1" applyFill="1" applyBorder="1" applyAlignment="1">
      <alignment horizontal="center" vertical="center" wrapText="1"/>
    </xf>
    <xf numFmtId="0" fontId="10" fillId="14" borderId="3" xfId="0" applyFont="1" applyFill="1" applyBorder="1" applyAlignment="1">
      <alignment horizontal="center" vertical="center" wrapText="1"/>
    </xf>
    <xf numFmtId="0" fontId="82" fillId="0" borderId="1" xfId="0" applyFont="1" applyBorder="1" applyAlignment="1">
      <alignment horizontal="center" vertical="center" wrapText="1"/>
    </xf>
    <xf numFmtId="0" fontId="82" fillId="0" borderId="3" xfId="0" applyFont="1" applyBorder="1" applyAlignment="1">
      <alignment horizontal="center" vertical="center" wrapText="1"/>
    </xf>
    <xf numFmtId="0" fontId="10" fillId="6" borderId="1"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87" fillId="0" borderId="9" xfId="0" applyFont="1" applyBorder="1" applyAlignment="1">
      <alignment horizontal="center" vertical="center" wrapText="1"/>
    </xf>
    <xf numFmtId="0" fontId="10" fillId="6" borderId="8" xfId="0" applyFont="1" applyFill="1" applyBorder="1" applyAlignment="1">
      <alignment horizontal="center" vertical="center" wrapText="1"/>
    </xf>
    <xf numFmtId="0" fontId="87" fillId="0" borderId="38" xfId="0" applyFont="1" applyBorder="1" applyAlignment="1">
      <alignment horizontal="center" vertical="center" wrapText="1"/>
    </xf>
    <xf numFmtId="0" fontId="87" fillId="0" borderId="35" xfId="0" applyFont="1" applyBorder="1" applyAlignment="1">
      <alignment horizontal="center" vertical="center" wrapText="1"/>
    </xf>
    <xf numFmtId="0" fontId="87" fillId="0" borderId="40" xfId="0" applyFont="1" applyBorder="1" applyAlignment="1">
      <alignment horizontal="center" vertical="center" wrapText="1"/>
    </xf>
    <xf numFmtId="0" fontId="48" fillId="6" borderId="7" xfId="0" applyFont="1" applyFill="1" applyBorder="1" applyAlignment="1">
      <alignment horizontal="center" vertical="center" wrapText="1"/>
    </xf>
    <xf numFmtId="0" fontId="48" fillId="6" borderId="8" xfId="0" applyFont="1" applyFill="1" applyBorder="1" applyAlignment="1">
      <alignment horizontal="center" vertical="center" wrapText="1"/>
    </xf>
    <xf numFmtId="0" fontId="48" fillId="6" borderId="5" xfId="0" applyFont="1" applyFill="1" applyBorder="1" applyAlignment="1">
      <alignment horizontal="center" vertical="center" wrapText="1"/>
    </xf>
    <xf numFmtId="0" fontId="91" fillId="6" borderId="4" xfId="0" applyFont="1" applyFill="1" applyBorder="1" applyAlignment="1">
      <alignment horizontal="center" vertical="center" wrapText="1"/>
    </xf>
    <xf numFmtId="0" fontId="10" fillId="7" borderId="0" xfId="0" applyFont="1" applyFill="1" applyAlignment="1">
      <alignment horizontal="center" vertical="center" wrapText="1"/>
    </xf>
    <xf numFmtId="0" fontId="48" fillId="6" borderId="4" xfId="0" applyFont="1" applyFill="1" applyBorder="1" applyAlignment="1">
      <alignment horizontal="center" vertical="center" wrapText="1"/>
    </xf>
    <xf numFmtId="0" fontId="48" fillId="6" borderId="0" xfId="0" applyFont="1" applyFill="1" applyAlignment="1">
      <alignment horizontal="center" vertical="center" wrapText="1"/>
    </xf>
    <xf numFmtId="0" fontId="87" fillId="6" borderId="7" xfId="0" applyFont="1" applyFill="1" applyBorder="1" applyAlignment="1">
      <alignment horizontal="left" vertical="center" wrapText="1"/>
    </xf>
    <xf numFmtId="0" fontId="87" fillId="6" borderId="8" xfId="0" applyFont="1" applyFill="1" applyBorder="1" applyAlignment="1">
      <alignment horizontal="left" vertical="center" wrapText="1"/>
    </xf>
    <xf numFmtId="0" fontId="87" fillId="6" borderId="38" xfId="0" applyFont="1" applyFill="1" applyBorder="1" applyAlignment="1">
      <alignment horizontal="center" vertical="center" wrapText="1"/>
    </xf>
    <xf numFmtId="1" fontId="40" fillId="0" borderId="11" xfId="0" applyNumberFormat="1" applyFont="1" applyBorder="1" applyAlignment="1">
      <alignment horizontal="center" vertical="center" shrinkToFit="1"/>
    </xf>
    <xf numFmtId="1" fontId="40" fillId="0" borderId="13" xfId="0" applyNumberFormat="1" applyFont="1" applyBorder="1" applyAlignment="1">
      <alignment horizontal="center" vertical="center" shrinkToFit="1"/>
    </xf>
    <xf numFmtId="0" fontId="40" fillId="0" borderId="0" xfId="0" applyFont="1" applyAlignment="1">
      <alignment horizontal="center" vertical="center"/>
    </xf>
    <xf numFmtId="0" fontId="87" fillId="0" borderId="34" xfId="0" applyFont="1" applyBorder="1" applyAlignment="1">
      <alignment horizontal="center" vertical="center"/>
    </xf>
    <xf numFmtId="0" fontId="91" fillId="6" borderId="1" xfId="0" applyFont="1" applyFill="1" applyBorder="1" applyAlignment="1">
      <alignment horizontal="left" vertical="center" wrapText="1"/>
    </xf>
    <xf numFmtId="0" fontId="87" fillId="6" borderId="2" xfId="0" applyFont="1" applyFill="1" applyBorder="1" applyAlignment="1">
      <alignment horizontal="left" vertical="center" wrapText="1"/>
    </xf>
    <xf numFmtId="0" fontId="91" fillId="6" borderId="37" xfId="0" applyFont="1" applyFill="1" applyBorder="1" applyAlignment="1">
      <alignment horizontal="center" vertical="center" wrapText="1"/>
    </xf>
    <xf numFmtId="0" fontId="87" fillId="6" borderId="37" xfId="0" applyFont="1" applyFill="1" applyBorder="1" applyAlignment="1">
      <alignment horizontal="center" vertical="center" wrapText="1"/>
    </xf>
    <xf numFmtId="0" fontId="24" fillId="0" borderId="0" xfId="0" applyFont="1" applyAlignment="1">
      <alignment horizontal="center" vertical="top"/>
    </xf>
    <xf numFmtId="0" fontId="24" fillId="6" borderId="25" xfId="0" applyFont="1" applyFill="1" applyBorder="1" applyAlignment="1">
      <alignment horizontal="center" vertical="top"/>
    </xf>
    <xf numFmtId="0" fontId="30" fillId="8" borderId="34"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51" fillId="0" borderId="0" xfId="0" applyFont="1" applyAlignment="1">
      <alignment horizontal="left" vertical="top"/>
    </xf>
    <xf numFmtId="0" fontId="18" fillId="0" borderId="0" xfId="0" applyFont="1" applyAlignment="1">
      <alignment horizontal="center" vertical="center" wrapText="1"/>
    </xf>
    <xf numFmtId="0" fontId="50" fillId="0" borderId="0" xfId="0" applyFont="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4" fillId="6" borderId="3" xfId="0" applyFont="1" applyFill="1" applyBorder="1" applyAlignment="1">
      <alignment horizontal="center" vertical="center" wrapText="1"/>
    </xf>
    <xf numFmtId="0" fontId="14" fillId="7" borderId="7" xfId="0" applyFont="1" applyFill="1" applyBorder="1" applyAlignment="1">
      <alignment horizontal="center" vertical="center" wrapText="1"/>
    </xf>
    <xf numFmtId="0" fontId="14" fillId="7" borderId="8" xfId="0" applyFont="1" applyFill="1" applyBorder="1" applyAlignment="1">
      <alignment horizontal="center" vertical="center" wrapText="1"/>
    </xf>
    <xf numFmtId="0" fontId="14" fillId="7" borderId="9" xfId="0" applyFont="1" applyFill="1" applyBorder="1" applyAlignment="1">
      <alignment horizontal="center" vertical="center" wrapText="1"/>
    </xf>
    <xf numFmtId="0" fontId="73" fillId="6" borderId="11" xfId="0" applyFont="1" applyFill="1" applyBorder="1" applyAlignment="1">
      <alignment horizontal="center" vertical="top" wrapText="1"/>
    </xf>
    <xf numFmtId="0" fontId="73" fillId="6" borderId="12" xfId="0" applyFont="1" applyFill="1" applyBorder="1" applyAlignment="1">
      <alignment horizontal="center" vertical="top" wrapText="1"/>
    </xf>
    <xf numFmtId="0" fontId="73" fillId="6" borderId="13" xfId="0" applyFont="1" applyFill="1" applyBorder="1" applyAlignment="1">
      <alignment horizontal="center" vertical="top" wrapText="1"/>
    </xf>
    <xf numFmtId="0" fontId="74" fillId="7" borderId="11" xfId="0" applyFont="1" applyFill="1" applyBorder="1" applyAlignment="1">
      <alignment horizontal="left" vertical="center" wrapText="1"/>
    </xf>
    <xf numFmtId="0" fontId="74" fillId="7" borderId="12" xfId="0" applyFont="1" applyFill="1" applyBorder="1" applyAlignment="1">
      <alignment horizontal="left" vertical="center" wrapText="1"/>
    </xf>
    <xf numFmtId="0" fontId="74" fillId="7" borderId="13" xfId="0" applyFont="1" applyFill="1" applyBorder="1" applyAlignment="1">
      <alignment horizontal="left" vertical="center" wrapText="1"/>
    </xf>
    <xf numFmtId="0" fontId="24" fillId="0" borderId="11" xfId="0" applyFont="1" applyBorder="1" applyAlignment="1">
      <alignment horizontal="center" vertical="center" wrapText="1"/>
    </xf>
    <xf numFmtId="0" fontId="51" fillId="0" borderId="12" xfId="0" applyFont="1" applyBorder="1" applyAlignment="1">
      <alignment horizontal="left" vertical="top"/>
    </xf>
    <xf numFmtId="0" fontId="50" fillId="0" borderId="11" xfId="0" applyFont="1" applyBorder="1" applyAlignment="1">
      <alignment horizontal="center" vertical="center" wrapText="1"/>
    </xf>
    <xf numFmtId="1" fontId="96" fillId="0" borderId="11" xfId="0" applyNumberFormat="1" applyFont="1" applyBorder="1" applyAlignment="1">
      <alignment horizontal="left" vertical="center" shrinkToFit="1"/>
    </xf>
    <xf numFmtId="1" fontId="96" fillId="0" borderId="12" xfId="0" applyNumberFormat="1" applyFont="1" applyBorder="1" applyAlignment="1">
      <alignment horizontal="left" vertical="center" shrinkToFit="1"/>
    </xf>
    <xf numFmtId="1" fontId="96" fillId="0" borderId="13" xfId="0" applyNumberFormat="1" applyFont="1" applyBorder="1" applyAlignment="1">
      <alignment horizontal="left" vertical="center" shrinkToFit="1"/>
    </xf>
    <xf numFmtId="1" fontId="96" fillId="0" borderId="11" xfId="0" applyNumberFormat="1" applyFont="1" applyBorder="1" applyAlignment="1">
      <alignment horizontal="left" vertical="center" wrapText="1" shrinkToFit="1"/>
    </xf>
    <xf numFmtId="1" fontId="96" fillId="0" borderId="12" xfId="0" applyNumberFormat="1" applyFont="1" applyBorder="1" applyAlignment="1">
      <alignment horizontal="left" vertical="center" wrapText="1" shrinkToFit="1"/>
    </xf>
    <xf numFmtId="1" fontId="96" fillId="0" borderId="13" xfId="0" applyNumberFormat="1" applyFont="1" applyBorder="1" applyAlignment="1">
      <alignment horizontal="left" vertical="center" wrapText="1" shrinkToFit="1"/>
    </xf>
    <xf numFmtId="1" fontId="29" fillId="0" borderId="11" xfId="0" applyNumberFormat="1" applyFont="1" applyBorder="1" applyAlignment="1">
      <alignment horizontal="left" vertical="center" shrinkToFit="1"/>
    </xf>
    <xf numFmtId="1" fontId="29" fillId="0" borderId="12" xfId="0" applyNumberFormat="1" applyFont="1" applyBorder="1" applyAlignment="1">
      <alignment horizontal="left" vertical="center" shrinkToFit="1"/>
    </xf>
    <xf numFmtId="1" fontId="29" fillId="0" borderId="13" xfId="0" applyNumberFormat="1" applyFont="1" applyBorder="1" applyAlignment="1">
      <alignment horizontal="left" vertical="center" shrinkToFit="1"/>
    </xf>
    <xf numFmtId="1" fontId="29" fillId="0" borderId="11" xfId="0" applyNumberFormat="1" applyFont="1" applyBorder="1" applyAlignment="1">
      <alignment horizontal="left" vertical="top" wrapText="1" shrinkToFit="1"/>
    </xf>
    <xf numFmtId="1" fontId="29" fillId="0" borderId="12" xfId="0" applyNumberFormat="1" applyFont="1" applyBorder="1" applyAlignment="1">
      <alignment horizontal="left" vertical="top" wrapText="1" shrinkToFit="1"/>
    </xf>
    <xf numFmtId="1" fontId="29" fillId="0" borderId="13" xfId="0" applyNumberFormat="1" applyFont="1" applyBorder="1" applyAlignment="1">
      <alignment horizontal="left" vertical="top" wrapText="1" shrinkToFit="1"/>
    </xf>
    <xf numFmtId="0" fontId="95" fillId="0" borderId="11" xfId="0" applyFont="1" applyBorder="1" applyAlignment="1">
      <alignment horizontal="left" vertical="center" wrapText="1"/>
    </xf>
    <xf numFmtId="0" fontId="24" fillId="0" borderId="12" xfId="0" applyFont="1" applyBorder="1" applyAlignment="1">
      <alignment horizontal="left" vertical="center" wrapText="1"/>
    </xf>
    <xf numFmtId="0" fontId="24" fillId="0" borderId="13" xfId="0" applyFont="1" applyBorder="1" applyAlignment="1">
      <alignment horizontal="left" vertical="center" wrapText="1"/>
    </xf>
    <xf numFmtId="0" fontId="73" fillId="7" borderId="11" xfId="0" applyFont="1" applyFill="1" applyBorder="1" applyAlignment="1">
      <alignment horizontal="left" vertical="top" wrapText="1"/>
    </xf>
    <xf numFmtId="0" fontId="73" fillId="7" borderId="13" xfId="0" applyFont="1" applyFill="1" applyBorder="1" applyAlignment="1">
      <alignment horizontal="left" vertical="top" wrapText="1"/>
    </xf>
    <xf numFmtId="1" fontId="96" fillId="0" borderId="11" xfId="0" applyNumberFormat="1" applyFont="1" applyBorder="1" applyAlignment="1">
      <alignment horizontal="left" vertical="top" shrinkToFit="1"/>
    </xf>
    <xf numFmtId="1" fontId="96" fillId="0" borderId="12" xfId="0" applyNumberFormat="1" applyFont="1" applyBorder="1" applyAlignment="1">
      <alignment horizontal="left" vertical="top" shrinkToFit="1"/>
    </xf>
    <xf numFmtId="1" fontId="96" fillId="0" borderId="13" xfId="0" applyNumberFormat="1" applyFont="1" applyBorder="1" applyAlignment="1">
      <alignment horizontal="left" vertical="top" shrinkToFit="1"/>
    </xf>
    <xf numFmtId="0" fontId="24" fillId="0" borderId="11" xfId="0" applyFont="1" applyBorder="1" applyAlignment="1">
      <alignment horizontal="left" vertical="top" wrapText="1"/>
    </xf>
    <xf numFmtId="0" fontId="24" fillId="0" borderId="13" xfId="0" applyFont="1" applyBorder="1" applyAlignment="1">
      <alignment horizontal="left" vertical="top" wrapText="1"/>
    </xf>
    <xf numFmtId="0" fontId="73" fillId="0" borderId="11" xfId="0" applyFont="1" applyBorder="1" applyAlignment="1">
      <alignment horizontal="left" vertical="top" wrapText="1"/>
    </xf>
    <xf numFmtId="0" fontId="73" fillId="0" borderId="13" xfId="0" applyFont="1" applyBorder="1" applyAlignment="1">
      <alignment horizontal="left" vertical="top" wrapText="1"/>
    </xf>
    <xf numFmtId="0" fontId="20" fillId="7" borderId="37" xfId="2" applyFont="1" applyFill="1" applyBorder="1" applyAlignment="1">
      <alignment horizontal="center" vertical="center" wrapText="1"/>
    </xf>
    <xf numFmtId="0" fontId="20" fillId="7" borderId="38" xfId="2" applyFont="1" applyFill="1" applyBorder="1" applyAlignment="1">
      <alignment horizontal="center" vertical="center" wrapText="1"/>
    </xf>
    <xf numFmtId="0" fontId="55" fillId="18" borderId="34" xfId="0" applyFont="1" applyFill="1" applyBorder="1" applyAlignment="1">
      <alignment horizontal="center" vertical="center"/>
    </xf>
    <xf numFmtId="0" fontId="27" fillId="7" borderId="37" xfId="2" applyFont="1" applyFill="1" applyBorder="1" applyAlignment="1">
      <alignment horizontal="center" vertical="center" wrapText="1"/>
    </xf>
    <xf numFmtId="0" fontId="27" fillId="7" borderId="38" xfId="2" applyFont="1" applyFill="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5" borderId="37" xfId="2" applyFont="1" applyFill="1" applyBorder="1" applyAlignment="1">
      <alignment horizontal="center" vertical="center" wrapText="1"/>
    </xf>
    <xf numFmtId="0" fontId="22" fillId="15" borderId="38" xfId="2" applyFont="1" applyFill="1" applyBorder="1" applyAlignment="1">
      <alignment horizontal="center" vertical="center" wrapText="1"/>
    </xf>
    <xf numFmtId="0" fontId="22" fillId="0" borderId="37" xfId="2" applyFont="1" applyBorder="1" applyAlignment="1">
      <alignment horizontal="center" vertical="center" wrapText="1"/>
    </xf>
    <xf numFmtId="0" fontId="22" fillId="0" borderId="38" xfId="2" applyFont="1" applyBorder="1" applyAlignment="1">
      <alignment horizontal="center" vertical="center" wrapText="1"/>
    </xf>
    <xf numFmtId="9" fontId="22" fillId="0" borderId="37" xfId="1" applyFont="1" applyBorder="1" applyAlignment="1">
      <alignment horizontal="center" vertical="center"/>
    </xf>
    <xf numFmtId="9" fontId="22" fillId="0" borderId="38" xfId="1" applyFont="1" applyBorder="1" applyAlignment="1">
      <alignment horizontal="center" vertical="center"/>
    </xf>
    <xf numFmtId="0" fontId="55" fillId="18" borderId="29" xfId="0" applyFont="1" applyFill="1" applyBorder="1" applyAlignment="1">
      <alignment horizontal="center" vertical="center"/>
    </xf>
    <xf numFmtId="0" fontId="55" fillId="18" borderId="30" xfId="0" applyFont="1" applyFill="1" applyBorder="1" applyAlignment="1">
      <alignment horizontal="center" vertical="center"/>
    </xf>
    <xf numFmtId="0" fontId="55" fillId="18" borderId="31" xfId="0" applyFont="1" applyFill="1" applyBorder="1" applyAlignment="1">
      <alignment horizontal="center" vertical="center"/>
    </xf>
    <xf numFmtId="0" fontId="20" fillId="16" borderId="34" xfId="2" applyFont="1" applyFill="1" applyBorder="1" applyAlignment="1">
      <alignment horizontal="center" vertical="center" wrapText="1"/>
    </xf>
    <xf numFmtId="0" fontId="20" fillId="8" borderId="29" xfId="2" applyFont="1" applyFill="1" applyBorder="1" applyAlignment="1">
      <alignment horizontal="center" vertical="center" wrapText="1"/>
    </xf>
    <xf numFmtId="0" fontId="20" fillId="8" borderId="30" xfId="2" applyFont="1" applyFill="1" applyBorder="1" applyAlignment="1">
      <alignment horizontal="center" vertical="center" wrapText="1"/>
    </xf>
    <xf numFmtId="0" fontId="20" fillId="8" borderId="31" xfId="2" applyFont="1" applyFill="1" applyBorder="1" applyAlignment="1">
      <alignment horizontal="center" vertical="center" wrapText="1"/>
    </xf>
    <xf numFmtId="0" fontId="20" fillId="16" borderId="37" xfId="2" applyFont="1" applyFill="1" applyBorder="1" applyAlignment="1">
      <alignment horizontal="center" vertical="center" wrapText="1"/>
    </xf>
    <xf numFmtId="0" fontId="20" fillId="16" borderId="38" xfId="2" applyFont="1" applyFill="1" applyBorder="1" applyAlignment="1">
      <alignment horizontal="center" vertical="center" wrapText="1"/>
    </xf>
    <xf numFmtId="0" fontId="27" fillId="7" borderId="45" xfId="2" applyFont="1" applyFill="1" applyBorder="1" applyAlignment="1">
      <alignment horizontal="center" vertical="center" wrapText="1"/>
    </xf>
    <xf numFmtId="0" fontId="22" fillId="0" borderId="45" xfId="2" applyFont="1" applyBorder="1" applyAlignment="1">
      <alignment horizontal="center" vertical="center" wrapText="1"/>
    </xf>
    <xf numFmtId="0" fontId="22" fillId="15" borderId="45" xfId="2" applyFont="1" applyFill="1" applyBorder="1" applyAlignment="1">
      <alignment horizontal="center" vertical="center" wrapText="1"/>
    </xf>
    <xf numFmtId="0" fontId="49" fillId="0" borderId="34" xfId="0" applyFont="1" applyBorder="1" applyAlignment="1">
      <alignment horizontal="center" vertical="center" wrapText="1"/>
    </xf>
    <xf numFmtId="0" fontId="51" fillId="0" borderId="37" xfId="0" applyFont="1" applyBorder="1" applyAlignment="1">
      <alignment horizontal="center" vertical="center"/>
    </xf>
    <xf numFmtId="9" fontId="50" fillId="0" borderId="34" xfId="1" applyFont="1" applyBorder="1" applyAlignment="1">
      <alignment horizontal="center" vertical="center"/>
    </xf>
    <xf numFmtId="9" fontId="51" fillId="0" borderId="37" xfId="1" applyFont="1" applyBorder="1" applyAlignment="1">
      <alignment horizontal="center" vertical="center"/>
    </xf>
    <xf numFmtId="0" fontId="15" fillId="7" borderId="34"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56" fillId="16" borderId="34" xfId="0" applyFont="1" applyFill="1" applyBorder="1" applyAlignment="1">
      <alignment horizontal="center" vertical="center" wrapText="1"/>
    </xf>
    <xf numFmtId="0" fontId="27" fillId="8" borderId="30" xfId="2" applyFont="1" applyFill="1" applyBorder="1" applyAlignment="1">
      <alignment horizontal="center" vertical="center" wrapText="1"/>
    </xf>
    <xf numFmtId="0" fontId="27" fillId="8" borderId="31" xfId="2" applyFont="1" applyFill="1" applyBorder="1" applyAlignment="1">
      <alignment horizontal="center" vertical="center" wrapText="1"/>
    </xf>
    <xf numFmtId="0" fontId="55" fillId="18" borderId="42" xfId="0" applyFont="1" applyFill="1" applyBorder="1" applyAlignment="1">
      <alignment horizontal="center" vertical="center"/>
    </xf>
    <xf numFmtId="0" fontId="27" fillId="16" borderId="37" xfId="2" applyFont="1" applyFill="1" applyBorder="1" applyAlignment="1">
      <alignment horizontal="center" vertical="center" wrapText="1"/>
    </xf>
    <xf numFmtId="0" fontId="27" fillId="16" borderId="45" xfId="2" applyFont="1" applyFill="1" applyBorder="1" applyAlignment="1">
      <alignment horizontal="center" vertical="center" wrapText="1"/>
    </xf>
    <xf numFmtId="0" fontId="52" fillId="17" borderId="29" xfId="2" applyFont="1" applyFill="1" applyBorder="1" applyAlignment="1">
      <alignment horizontal="center" vertical="center" wrapText="1"/>
    </xf>
    <xf numFmtId="0" fontId="52" fillId="17" borderId="30" xfId="2" applyFont="1" applyFill="1" applyBorder="1" applyAlignment="1">
      <alignment horizontal="center" vertical="center" wrapText="1"/>
    </xf>
    <xf numFmtId="0" fontId="52" fillId="17" borderId="31" xfId="2" applyFont="1" applyFill="1" applyBorder="1" applyAlignment="1">
      <alignment horizontal="center" vertical="center" wrapText="1"/>
    </xf>
    <xf numFmtId="0" fontId="20" fillId="16" borderId="34" xfId="2" applyFont="1" applyFill="1" applyBorder="1" applyAlignment="1">
      <alignment horizontal="center" vertical="center"/>
    </xf>
    <xf numFmtId="0" fontId="53" fillId="7" borderId="34" xfId="2" applyFont="1" applyFill="1" applyBorder="1" applyAlignment="1">
      <alignment horizontal="center" vertical="center" wrapText="1"/>
    </xf>
    <xf numFmtId="0" fontId="53" fillId="7" borderId="34" xfId="2" applyFont="1" applyFill="1" applyBorder="1" applyAlignment="1">
      <alignment horizontal="center" vertical="center"/>
    </xf>
    <xf numFmtId="0" fontId="20" fillId="8" borderId="24" xfId="2" applyFont="1" applyFill="1" applyBorder="1" applyAlignment="1">
      <alignment horizontal="center" vertical="center" wrapText="1"/>
    </xf>
    <xf numFmtId="0" fontId="20" fillId="8" borderId="25" xfId="2" applyFont="1" applyFill="1" applyBorder="1" applyAlignment="1">
      <alignment horizontal="center" vertical="center" wrapText="1"/>
    </xf>
    <xf numFmtId="0" fontId="20" fillId="8" borderId="26" xfId="2" applyFont="1" applyFill="1" applyBorder="1" applyAlignment="1">
      <alignment horizontal="center" vertical="center" wrapText="1"/>
    </xf>
    <xf numFmtId="0" fontId="20" fillId="8" borderId="27" xfId="2" applyFont="1" applyFill="1" applyBorder="1" applyAlignment="1">
      <alignment horizontal="center" vertical="center" wrapText="1"/>
    </xf>
    <xf numFmtId="0" fontId="20" fillId="8" borderId="39" xfId="2" applyFont="1" applyFill="1" applyBorder="1" applyAlignment="1">
      <alignment horizontal="center" vertical="center" wrapText="1"/>
    </xf>
    <xf numFmtId="0" fontId="20" fillId="8" borderId="28" xfId="2" applyFont="1" applyFill="1" applyBorder="1" applyAlignment="1">
      <alignment horizontal="center" vertical="center" wrapText="1"/>
    </xf>
    <xf numFmtId="0" fontId="58" fillId="18" borderId="29" xfId="0" applyFont="1" applyFill="1" applyBorder="1" applyAlignment="1">
      <alignment horizontal="center" vertical="center" wrapText="1"/>
    </xf>
    <xf numFmtId="0" fontId="58" fillId="18" borderId="30" xfId="0" applyFont="1" applyFill="1" applyBorder="1" applyAlignment="1">
      <alignment horizontal="center" vertical="center" wrapText="1"/>
    </xf>
    <xf numFmtId="0" fontId="58" fillId="18" borderId="31" xfId="0" applyFont="1" applyFill="1" applyBorder="1" applyAlignment="1">
      <alignment horizontal="center" vertical="center" wrapText="1"/>
    </xf>
    <xf numFmtId="0" fontId="19" fillId="6" borderId="39" xfId="2" applyFont="1" applyFill="1" applyBorder="1" applyAlignment="1">
      <alignment horizontal="center" vertical="center"/>
    </xf>
    <xf numFmtId="0" fontId="19" fillId="6" borderId="28" xfId="2" applyFont="1" applyFill="1" applyBorder="1" applyAlignment="1">
      <alignment horizontal="center" vertical="center"/>
    </xf>
    <xf numFmtId="1" fontId="7" fillId="0" borderId="29" xfId="0" applyNumberFormat="1" applyFont="1" applyBorder="1" applyAlignment="1">
      <alignment horizontal="center" vertical="center" shrinkToFit="1"/>
    </xf>
    <xf numFmtId="1" fontId="7" fillId="0" borderId="30" xfId="0" applyNumberFormat="1" applyFont="1" applyBorder="1" applyAlignment="1">
      <alignment horizontal="center" vertical="center" shrinkToFit="1"/>
    </xf>
    <xf numFmtId="1" fontId="7" fillId="0" borderId="31" xfId="0" applyNumberFormat="1" applyFont="1" applyBorder="1" applyAlignment="1">
      <alignment horizontal="center" vertical="center" shrinkToFit="1"/>
    </xf>
    <xf numFmtId="0" fontId="34" fillId="16" borderId="11" xfId="0" applyFont="1" applyFill="1" applyBorder="1" applyAlignment="1">
      <alignment horizontal="center" vertical="center" wrapText="1"/>
    </xf>
    <xf numFmtId="0" fontId="34" fillId="16" borderId="13" xfId="0" applyFont="1" applyFill="1" applyBorder="1" applyAlignment="1">
      <alignment horizontal="center" vertical="center" wrapText="1"/>
    </xf>
    <xf numFmtId="0" fontId="32" fillId="0" borderId="11" xfId="0" applyFont="1" applyBorder="1" applyAlignment="1">
      <alignment horizontal="center" vertical="center" wrapText="1"/>
    </xf>
    <xf numFmtId="0" fontId="32" fillId="0" borderId="13" xfId="0" applyFont="1" applyBorder="1" applyAlignment="1">
      <alignment horizontal="center" vertical="center" wrapText="1"/>
    </xf>
    <xf numFmtId="0" fontId="34" fillId="16" borderId="12" xfId="0" applyFont="1" applyFill="1" applyBorder="1" applyAlignment="1">
      <alignment horizontal="center" vertical="center" wrapText="1"/>
    </xf>
    <xf numFmtId="0" fontId="32" fillId="0" borderId="34" xfId="0" applyFont="1" applyBorder="1" applyAlignment="1">
      <alignment horizontal="center" vertical="center" wrapText="1"/>
    </xf>
    <xf numFmtId="0" fontId="34" fillId="16" borderId="1" xfId="0" applyFont="1" applyFill="1" applyBorder="1" applyAlignment="1">
      <alignment horizontal="center" vertical="center" wrapText="1"/>
    </xf>
    <xf numFmtId="0" fontId="34" fillId="16" borderId="3" xfId="0" applyFont="1" applyFill="1" applyBorder="1" applyAlignment="1">
      <alignment horizontal="center" vertical="center" wrapText="1"/>
    </xf>
    <xf numFmtId="0" fontId="46" fillId="0" borderId="1" xfId="0" applyFont="1" applyBorder="1" applyAlignment="1">
      <alignment horizontal="center" vertical="center" wrapText="1"/>
    </xf>
    <xf numFmtId="0" fontId="46" fillId="0" borderId="3" xfId="0" applyFont="1" applyBorder="1" applyAlignment="1">
      <alignment horizontal="center" vertical="center" wrapText="1"/>
    </xf>
    <xf numFmtId="0" fontId="34" fillId="16" borderId="2" xfId="0" applyFont="1" applyFill="1" applyBorder="1" applyAlignment="1">
      <alignment horizontal="center" vertical="center" wrapText="1"/>
    </xf>
    <xf numFmtId="0" fontId="84" fillId="16" borderId="34" xfId="0" applyFont="1" applyFill="1" applyBorder="1" applyAlignment="1">
      <alignment horizontal="center" vertical="center" wrapText="1"/>
    </xf>
    <xf numFmtId="0" fontId="31" fillId="16" borderId="34" xfId="0" applyFont="1" applyFill="1" applyBorder="1" applyAlignment="1">
      <alignment horizontal="center" vertical="center" wrapText="1"/>
    </xf>
    <xf numFmtId="0" fontId="82" fillId="7" borderId="34" xfId="0" applyFont="1" applyFill="1" applyBorder="1" applyAlignment="1">
      <alignment horizontal="center" vertical="center" wrapText="1"/>
    </xf>
    <xf numFmtId="0" fontId="44" fillId="7" borderId="34" xfId="0" applyFont="1" applyFill="1" applyBorder="1" applyAlignment="1">
      <alignment horizontal="center" vertical="center" wrapText="1"/>
    </xf>
    <xf numFmtId="0" fontId="34" fillId="16" borderId="7" xfId="0" applyFont="1" applyFill="1" applyBorder="1" applyAlignment="1">
      <alignment horizontal="center" vertical="center" wrapText="1"/>
    </xf>
    <xf numFmtId="0" fontId="34" fillId="16" borderId="9" xfId="0" applyFont="1" applyFill="1" applyBorder="1" applyAlignment="1">
      <alignment horizontal="center" vertical="center" wrapText="1"/>
    </xf>
    <xf numFmtId="0" fontId="32" fillId="0" borderId="7" xfId="0" applyFont="1" applyBorder="1" applyAlignment="1">
      <alignment horizontal="center" vertical="center" wrapText="1"/>
    </xf>
    <xf numFmtId="0" fontId="32" fillId="0" borderId="9" xfId="0" applyFont="1" applyBorder="1" applyAlignment="1">
      <alignment horizontal="center" vertical="center" wrapText="1"/>
    </xf>
    <xf numFmtId="0" fontId="34" fillId="16" borderId="8" xfId="0" applyFont="1" applyFill="1" applyBorder="1" applyAlignment="1">
      <alignment horizontal="center" vertical="center" wrapText="1"/>
    </xf>
    <xf numFmtId="0" fontId="32" fillId="0" borderId="38" xfId="0" applyFont="1" applyBorder="1" applyAlignment="1">
      <alignment horizontal="center" vertical="center" wrapText="1"/>
    </xf>
    <xf numFmtId="0" fontId="34" fillId="8" borderId="34" xfId="0" applyFont="1" applyFill="1" applyBorder="1" applyAlignment="1">
      <alignment horizontal="center" vertical="center" wrapText="1"/>
    </xf>
    <xf numFmtId="0" fontId="34" fillId="16" borderId="34" xfId="0" applyFont="1" applyFill="1" applyBorder="1" applyAlignment="1">
      <alignment horizontal="center" vertical="center" wrapText="1"/>
    </xf>
    <xf numFmtId="0" fontId="32" fillId="0" borderId="29"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31" xfId="0" applyFont="1" applyBorder="1" applyAlignment="1">
      <alignment horizontal="center" vertical="center" wrapText="1"/>
    </xf>
    <xf numFmtId="0" fontId="32" fillId="2" borderId="34" xfId="0" applyFont="1" applyFill="1" applyBorder="1" applyAlignment="1">
      <alignment horizontal="center" vertical="center" wrapText="1"/>
    </xf>
    <xf numFmtId="0" fontId="13" fillId="16" borderId="34" xfId="0" applyFont="1" applyFill="1" applyBorder="1" applyAlignment="1">
      <alignment horizontal="center" vertical="top" wrapText="1"/>
    </xf>
    <xf numFmtId="0" fontId="32" fillId="16" borderId="34" xfId="0" applyFont="1" applyFill="1" applyBorder="1" applyAlignment="1">
      <alignment horizontal="center" vertical="center" wrapText="1"/>
    </xf>
    <xf numFmtId="0" fontId="34" fillId="16" borderId="39" xfId="0" applyFont="1" applyFill="1" applyBorder="1" applyAlignment="1">
      <alignment horizontal="center" vertical="center" wrapText="1"/>
    </xf>
    <xf numFmtId="0" fontId="32" fillId="0" borderId="39" xfId="0" applyFont="1" applyBorder="1" applyAlignment="1">
      <alignment horizontal="center" vertical="center" wrapText="1"/>
    </xf>
    <xf numFmtId="0" fontId="44" fillId="7" borderId="29" xfId="0" applyFont="1" applyFill="1" applyBorder="1" applyAlignment="1">
      <alignment horizontal="center" vertical="center" wrapText="1"/>
    </xf>
    <xf numFmtId="0" fontId="44" fillId="7" borderId="30" xfId="0" applyFont="1" applyFill="1" applyBorder="1" applyAlignment="1">
      <alignment horizontal="center" vertical="center" wrapText="1"/>
    </xf>
    <xf numFmtId="0" fontId="44" fillId="7" borderId="31" xfId="0" applyFont="1" applyFill="1" applyBorder="1" applyAlignment="1">
      <alignment horizontal="center" vertical="center" wrapText="1"/>
    </xf>
    <xf numFmtId="0" fontId="1" fillId="0" borderId="34"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43" fillId="7" borderId="0" xfId="0" applyFont="1" applyFill="1" applyAlignment="1">
      <alignment horizontal="center" vertical="center" wrapText="1"/>
    </xf>
    <xf numFmtId="0" fontId="34" fillId="16" borderId="4" xfId="0" applyFont="1" applyFill="1" applyBorder="1" applyAlignment="1">
      <alignment horizontal="center" vertical="top" wrapText="1"/>
    </xf>
    <xf numFmtId="0" fontId="34" fillId="16" borderId="5" xfId="0" applyFont="1" applyFill="1" applyBorder="1" applyAlignment="1">
      <alignment horizontal="center" vertical="top" wrapText="1"/>
    </xf>
    <xf numFmtId="0" fontId="34" fillId="16" borderId="7" xfId="0" applyFont="1" applyFill="1" applyBorder="1" applyAlignment="1">
      <alignment horizontal="left" vertical="top" wrapText="1" indent="3"/>
    </xf>
    <xf numFmtId="0" fontId="34" fillId="16" borderId="5" xfId="0" applyFont="1" applyFill="1" applyBorder="1" applyAlignment="1">
      <alignment horizontal="left" vertical="top" wrapText="1" indent="3"/>
    </xf>
    <xf numFmtId="0" fontId="34" fillId="16" borderId="0" xfId="0" applyFont="1" applyFill="1" applyAlignment="1">
      <alignment horizontal="center" vertical="top" wrapText="1"/>
    </xf>
    <xf numFmtId="0" fontId="33" fillId="7" borderId="34" xfId="0" applyFont="1" applyFill="1" applyBorder="1" applyAlignment="1">
      <alignment horizontal="center" vertical="center" wrapText="1"/>
    </xf>
    <xf numFmtId="0" fontId="32" fillId="7" borderId="34" xfId="0" applyFont="1" applyFill="1" applyBorder="1" applyAlignment="1">
      <alignment horizontal="center" vertical="center" wrapText="1"/>
    </xf>
    <xf numFmtId="0" fontId="0" fillId="7" borderId="34" xfId="0" applyFill="1" applyBorder="1" applyAlignment="1">
      <alignment horizontal="center" vertical="center" wrapText="1"/>
    </xf>
    <xf numFmtId="0" fontId="34" fillId="7" borderId="34" xfId="0" applyFont="1" applyFill="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33" fillId="16" borderId="11" xfId="0" applyFont="1" applyFill="1" applyBorder="1" applyAlignment="1">
      <alignment horizontal="left" vertical="top" wrapText="1" indent="10"/>
    </xf>
    <xf numFmtId="0" fontId="32" fillId="16" borderId="12" xfId="0" applyFont="1" applyFill="1" applyBorder="1" applyAlignment="1">
      <alignment horizontal="left" vertical="top" wrapText="1" indent="10"/>
    </xf>
    <xf numFmtId="0" fontId="32" fillId="16" borderId="0" xfId="0" applyFont="1" applyFill="1" applyAlignment="1">
      <alignment horizontal="left" vertical="top" wrapText="1" indent="10"/>
    </xf>
    <xf numFmtId="0" fontId="33" fillId="16" borderId="34" xfId="0" applyFont="1" applyFill="1" applyBorder="1" applyAlignment="1">
      <alignment horizontal="center" vertical="top" wrapText="1"/>
    </xf>
    <xf numFmtId="0" fontId="32" fillId="16" borderId="34" xfId="0" applyFont="1" applyFill="1" applyBorder="1" applyAlignment="1">
      <alignment horizontal="center" vertical="top" wrapText="1"/>
    </xf>
    <xf numFmtId="0" fontId="32" fillId="0" borderId="4" xfId="0" applyFont="1" applyBorder="1" applyAlignment="1">
      <alignment horizontal="center" vertical="top" wrapText="1"/>
    </xf>
    <xf numFmtId="0" fontId="32" fillId="0" borderId="0" xfId="0" applyFont="1" applyAlignment="1">
      <alignment horizontal="center" vertical="top" wrapText="1"/>
    </xf>
    <xf numFmtId="0" fontId="32" fillId="0" borderId="42" xfId="0" applyFont="1" applyBorder="1" applyAlignment="1">
      <alignment horizontal="center" vertical="top" wrapText="1"/>
    </xf>
    <xf numFmtId="0" fontId="32" fillId="0" borderId="24"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26" xfId="0" applyFont="1" applyBorder="1" applyAlignment="1">
      <alignment horizontal="center" vertical="center" wrapText="1"/>
    </xf>
    <xf numFmtId="0" fontId="34" fillId="8" borderId="4" xfId="0" applyFont="1" applyFill="1" applyBorder="1" applyAlignment="1">
      <alignment horizontal="center" vertical="center" wrapText="1"/>
    </xf>
    <xf numFmtId="0" fontId="34" fillId="8" borderId="0" xfId="0" applyFont="1" applyFill="1" applyAlignment="1">
      <alignment horizontal="center" vertical="center" wrapText="1"/>
    </xf>
    <xf numFmtId="0" fontId="34" fillId="8" borderId="42" xfId="0" applyFont="1" applyFill="1" applyBorder="1" applyAlignment="1">
      <alignment horizontal="center" vertical="center" wrapText="1"/>
    </xf>
    <xf numFmtId="0" fontId="32" fillId="16" borderId="11" xfId="0" applyFont="1" applyFill="1" applyBorder="1" applyAlignment="1">
      <alignment horizontal="left" vertical="top" wrapText="1" indent="10"/>
    </xf>
    <xf numFmtId="0" fontId="32" fillId="16" borderId="8" xfId="0" applyFont="1" applyFill="1" applyBorder="1" applyAlignment="1">
      <alignment horizontal="left" vertical="top" wrapText="1" indent="10"/>
    </xf>
    <xf numFmtId="0" fontId="1" fillId="0" borderId="29" xfId="0" applyFont="1" applyBorder="1" applyAlignment="1">
      <alignment horizontal="center" vertical="top" wrapText="1"/>
    </xf>
    <xf numFmtId="0" fontId="1" fillId="0" borderId="31" xfId="0" applyFont="1" applyBorder="1" applyAlignment="1">
      <alignment horizontal="center" vertical="top" wrapText="1"/>
    </xf>
    <xf numFmtId="0" fontId="32" fillId="0" borderId="27" xfId="0" applyFont="1" applyBorder="1" applyAlignment="1">
      <alignment horizontal="center" vertical="top" wrapText="1"/>
    </xf>
    <xf numFmtId="0" fontId="32" fillId="0" borderId="28" xfId="0" applyFont="1" applyBorder="1" applyAlignment="1">
      <alignment horizontal="center" vertical="top" wrapText="1"/>
    </xf>
    <xf numFmtId="0" fontId="32" fillId="0" borderId="39" xfId="0" applyFont="1" applyBorder="1" applyAlignment="1">
      <alignment horizontal="center" vertical="top" wrapText="1"/>
    </xf>
    <xf numFmtId="0" fontId="34" fillId="16" borderId="5" xfId="0" applyFont="1" applyFill="1" applyBorder="1" applyAlignment="1">
      <alignment horizontal="center" vertical="center" wrapText="1"/>
    </xf>
    <xf numFmtId="0" fontId="33" fillId="16" borderId="4" xfId="0" applyFont="1" applyFill="1" applyBorder="1" applyAlignment="1">
      <alignment horizontal="center" vertical="center" wrapText="1"/>
    </xf>
    <xf numFmtId="0" fontId="32" fillId="16" borderId="0" xfId="0" applyFont="1" applyFill="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42"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28" xfId="0" applyFont="1" applyBorder="1" applyAlignment="1">
      <alignment horizontal="center" vertical="center" wrapText="1"/>
    </xf>
    <xf numFmtId="0" fontId="16" fillId="7" borderId="11" xfId="0" applyFont="1" applyFill="1" applyBorder="1" applyAlignment="1">
      <alignment horizontal="left" wrapText="1"/>
    </xf>
    <xf numFmtId="0" fontId="16" fillId="7" borderId="13" xfId="0" applyFont="1" applyFill="1" applyBorder="1" applyAlignment="1">
      <alignment horizontal="left" wrapText="1"/>
    </xf>
    <xf numFmtId="0" fontId="24" fillId="0" borderId="13" xfId="0" applyFont="1" applyBorder="1" applyAlignment="1">
      <alignment horizontal="center" vertical="center" wrapText="1"/>
    </xf>
    <xf numFmtId="0" fontId="37" fillId="0" borderId="11" xfId="0" applyFont="1" applyBorder="1" applyAlignment="1">
      <alignment horizontal="right" vertical="top" wrapText="1"/>
    </xf>
    <xf numFmtId="0" fontId="38" fillId="0" borderId="12" xfId="0" applyFont="1" applyBorder="1" applyAlignment="1">
      <alignment horizontal="right" vertical="top" wrapText="1"/>
    </xf>
    <xf numFmtId="0" fontId="35" fillId="5" borderId="34" xfId="0" applyFont="1" applyFill="1" applyBorder="1" applyAlignment="1">
      <alignment horizontal="center" wrapText="1"/>
    </xf>
    <xf numFmtId="0" fontId="32" fillId="16" borderId="4" xfId="0" applyFont="1" applyFill="1" applyBorder="1" applyAlignment="1">
      <alignment horizontal="center" vertical="top" wrapText="1"/>
    </xf>
    <xf numFmtId="0" fontId="32" fillId="16" borderId="0" xfId="0" applyFont="1" applyFill="1" applyAlignment="1">
      <alignment horizontal="center" vertical="top" wrapText="1"/>
    </xf>
    <xf numFmtId="0" fontId="34" fillId="7" borderId="1" xfId="0" applyFont="1" applyFill="1" applyBorder="1" applyAlignment="1">
      <alignment horizontal="center" vertical="top" wrapText="1"/>
    </xf>
    <xf numFmtId="0" fontId="34" fillId="7" borderId="2" xfId="0" applyFont="1" applyFill="1" applyBorder="1" applyAlignment="1">
      <alignment horizontal="center" vertical="top" wrapText="1"/>
    </xf>
    <xf numFmtId="0" fontId="34" fillId="7" borderId="3" xfId="0" applyFont="1" applyFill="1" applyBorder="1" applyAlignment="1">
      <alignment horizontal="center" vertical="top" wrapText="1"/>
    </xf>
    <xf numFmtId="0" fontId="34" fillId="7" borderId="11" xfId="0" applyFont="1" applyFill="1" applyBorder="1" applyAlignment="1">
      <alignment horizontal="center" vertical="top" wrapText="1"/>
    </xf>
    <xf numFmtId="0" fontId="34" fillId="7" borderId="12" xfId="0" applyFont="1" applyFill="1" applyBorder="1" applyAlignment="1">
      <alignment horizontal="center" vertical="top" wrapText="1"/>
    </xf>
    <xf numFmtId="0" fontId="34" fillId="7" borderId="34" xfId="0" applyFont="1" applyFill="1" applyBorder="1" applyAlignment="1">
      <alignment horizontal="center" vertical="top" wrapText="1"/>
    </xf>
    <xf numFmtId="0" fontId="34" fillId="7" borderId="11" xfId="0" applyFont="1" applyFill="1" applyBorder="1" applyAlignment="1">
      <alignment horizontal="left" vertical="top" wrapText="1"/>
    </xf>
    <xf numFmtId="0" fontId="34" fillId="7" borderId="13" xfId="0" applyFont="1" applyFill="1" applyBorder="1" applyAlignment="1">
      <alignment horizontal="left" vertical="top" wrapText="1"/>
    </xf>
    <xf numFmtId="1" fontId="36" fillId="0" borderId="11" xfId="0" applyNumberFormat="1" applyFont="1" applyBorder="1" applyAlignment="1">
      <alignment horizontal="center" vertical="top" shrinkToFit="1"/>
    </xf>
    <xf numFmtId="1" fontId="36" fillId="0" borderId="13" xfId="0" applyNumberFormat="1" applyFont="1" applyBorder="1" applyAlignment="1">
      <alignment horizontal="center" vertical="top" shrinkToFit="1"/>
    </xf>
    <xf numFmtId="0" fontId="37" fillId="0" borderId="7" xfId="0" applyFont="1" applyBorder="1" applyAlignment="1">
      <alignment horizontal="right" vertical="top" wrapText="1"/>
    </xf>
    <xf numFmtId="0" fontId="38" fillId="0" borderId="8" xfId="0" applyFont="1" applyBorder="1" applyAlignment="1">
      <alignment horizontal="right" vertical="top" wrapText="1"/>
    </xf>
    <xf numFmtId="0" fontId="39" fillId="3" borderId="38" xfId="0" applyFont="1" applyFill="1" applyBorder="1" applyAlignment="1">
      <alignment horizontal="center" wrapText="1"/>
    </xf>
    <xf numFmtId="0" fontId="40" fillId="0" borderId="11" xfId="0" applyFont="1" applyBorder="1" applyAlignment="1">
      <alignment horizontal="center" wrapText="1"/>
    </xf>
    <xf numFmtId="0" fontId="40" fillId="0" borderId="13" xfId="0" applyFont="1" applyBorder="1" applyAlignment="1">
      <alignment horizontal="center" wrapText="1"/>
    </xf>
    <xf numFmtId="0" fontId="35" fillId="4" borderId="34" xfId="0" applyFont="1" applyFill="1" applyBorder="1" applyAlignment="1">
      <alignment horizont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8" fillId="0" borderId="11" xfId="0" applyFont="1" applyBorder="1" applyAlignment="1">
      <alignment horizontal="center" vertical="center" wrapText="1"/>
    </xf>
    <xf numFmtId="1" fontId="36" fillId="0" borderId="34" xfId="0" applyNumberFormat="1" applyFont="1" applyBorder="1" applyAlignment="1">
      <alignment horizontal="center" vertical="top" shrinkToFit="1"/>
    </xf>
    <xf numFmtId="1" fontId="36" fillId="0" borderId="12" xfId="0" applyNumberFormat="1" applyFont="1" applyBorder="1" applyAlignment="1">
      <alignment horizontal="center" vertical="top" shrinkToFit="1"/>
    </xf>
    <xf numFmtId="0" fontId="32" fillId="0" borderId="34" xfId="0" applyFont="1" applyBorder="1" applyAlignment="1">
      <alignment horizontal="center" vertical="top" wrapText="1"/>
    </xf>
    <xf numFmtId="1" fontId="47" fillId="8" borderId="4" xfId="0" applyNumberFormat="1" applyFont="1" applyFill="1" applyBorder="1" applyAlignment="1">
      <alignment horizontal="center" vertical="top" shrinkToFit="1"/>
    </xf>
    <xf numFmtId="1" fontId="47" fillId="8" borderId="0" xfId="0" applyNumberFormat="1" applyFont="1" applyFill="1" applyAlignment="1">
      <alignment horizontal="center" vertical="top" shrinkToFit="1"/>
    </xf>
    <xf numFmtId="1" fontId="47" fillId="8" borderId="42" xfId="0" applyNumberFormat="1" applyFont="1" applyFill="1" applyBorder="1" applyAlignment="1">
      <alignment horizontal="center" vertical="top" shrinkToFit="1"/>
    </xf>
    <xf numFmtId="0" fontId="33" fillId="16" borderId="11" xfId="0" applyFont="1" applyFill="1" applyBorder="1" applyAlignment="1">
      <alignment horizontal="center" vertical="center" wrapText="1"/>
    </xf>
    <xf numFmtId="0" fontId="32" fillId="16" borderId="12" xfId="0" applyFont="1" applyFill="1" applyBorder="1" applyAlignment="1">
      <alignment horizontal="center" vertical="center" wrapText="1"/>
    </xf>
    <xf numFmtId="0" fontId="29" fillId="0" borderId="24" xfId="0" applyFont="1" applyBorder="1" applyAlignment="1">
      <alignment horizontal="center" vertical="center"/>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29" fillId="0" borderId="34" xfId="0" applyFont="1" applyBorder="1" applyAlignment="1">
      <alignment horizontal="center" vertical="center" wrapText="1"/>
    </xf>
    <xf numFmtId="0" fontId="22" fillId="0" borderId="34" xfId="2"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4" fillId="0" borderId="37" xfId="0" applyFont="1" applyBorder="1" applyAlignment="1">
      <alignment horizontal="center" vertical="center"/>
    </xf>
    <xf numFmtId="0" fontId="24" fillId="13" borderId="34" xfId="0" applyFont="1" applyFill="1" applyBorder="1" applyAlignment="1">
      <alignment horizontal="center" vertical="top"/>
    </xf>
    <xf numFmtId="0" fontId="0" fillId="0" borderId="32" xfId="0" applyBorder="1" applyAlignment="1">
      <alignment horizontal="center" vertical="top"/>
    </xf>
    <xf numFmtId="0" fontId="10" fillId="26" borderId="39" xfId="0" applyFont="1" applyFill="1" applyBorder="1" applyAlignment="1">
      <alignment horizontal="center" vertical="center" wrapText="1"/>
    </xf>
    <xf numFmtId="0" fontId="42" fillId="16" borderId="28" xfId="0" applyFont="1" applyFill="1" applyBorder="1" applyAlignment="1">
      <alignment horizontal="center" vertical="center" wrapText="1"/>
    </xf>
    <xf numFmtId="0" fontId="9" fillId="16" borderId="34" xfId="2" applyFont="1" applyFill="1" applyBorder="1" applyAlignment="1">
      <alignment horizontal="center" vertical="center" wrapText="1"/>
    </xf>
    <xf numFmtId="9" fontId="99" fillId="0" borderId="37" xfId="1" applyFont="1" applyBorder="1" applyAlignment="1">
      <alignment horizontal="center" vertical="center"/>
    </xf>
    <xf numFmtId="9" fontId="99" fillId="0" borderId="38" xfId="1" applyFont="1" applyBorder="1" applyAlignment="1">
      <alignment horizontal="center" vertical="center"/>
    </xf>
    <xf numFmtId="0" fontId="50" fillId="0" borderId="37" xfId="0" applyFont="1" applyBorder="1" applyAlignment="1">
      <alignment horizontal="center" vertical="center" wrapText="1"/>
    </xf>
    <xf numFmtId="0" fontId="50" fillId="0" borderId="38" xfId="0" applyFont="1" applyBorder="1" applyAlignment="1">
      <alignment horizontal="center" vertical="center" wrapText="1"/>
    </xf>
  </cellXfs>
  <cellStyles count="4">
    <cellStyle name="Hipervínculo" xfId="3" builtinId="8"/>
    <cellStyle name="Normal" xfId="0" builtinId="0"/>
    <cellStyle name="Normal 2" xfId="2" xr:uid="{AA9E751D-0054-4259-9D83-59D4B9CBD3A7}"/>
    <cellStyle name="Porcentaje" xfId="1" builtinId="5"/>
  </cellStyles>
  <dxfs count="0"/>
  <tableStyles count="0" defaultTableStyle="TableStyleMedium9" defaultPivotStyle="PivotStyleLight16"/>
  <colors>
    <mruColors>
      <color rgb="FF902538"/>
      <color rgb="FFFFFFFF"/>
      <color rgb="FFBB9256"/>
      <color rgb="FF585858"/>
      <color rgb="FF63132A"/>
      <color rgb="FF638EC6"/>
      <color rgb="FF9747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CD5B-4FFE-862B-0340B6EA86B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CD5B-4FFE-862B-0340B6EA86B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CD5B-4FFE-862B-0340B6EA86B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CD5B-4FFE-862B-0340B6EA86B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CD5B-4FFE-862B-0340B6EA86B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CD5B-4FFE-862B-0340B6EA86B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CD5B-4FFE-862B-0340B6EA86B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CD5B-4FFE-862B-0340B6EA86B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CD5B-4FFE-862B-0340B6EA86B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CD5B-4FFE-862B-0340B6EA86B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CD5B-4FFE-862B-0340B6EA86B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CD5B-4FFE-862B-0340B6EA86B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CD5B-4FFE-862B-0340B6EA86B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CD5B-4FFE-862B-0340B6EA86B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CD5B-4FFE-862B-0340B6EA86B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CD5B-4FFE-862B-0340B6EA86B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CD5B-4FFE-862B-0340B6EA86B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CD5B-4FFE-862B-0340B6EA86B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CD5B-4FFE-862B-0340B6EA86B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CD5B-4FFE-862B-0340B6EA86B9}"/>
              </c:ext>
            </c:extLst>
          </c:dPt>
          <c:val>
            <c:numRef>
              <c:f>[1]FIN!$A$50:$A$69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CD5B-4FFE-862B-0340B6EA86B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CD5B-4FFE-862B-0340B6EA86B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CD5B-4FFE-862B-0340B6EA86B9}"/>
              </c:ext>
            </c:extLst>
          </c:dPt>
          <c:val>
            <c:numRef>
              <c:f>[1]FIN!$F$46:$G$46</c:f>
              <c:numCache>
                <c:formatCode>General</c:formatCode>
                <c:ptCount val="2"/>
                <c:pt idx="0">
                  <c:v>12</c:v>
                </c:pt>
                <c:pt idx="1">
                  <c:v>2</c:v>
                </c:pt>
              </c:numCache>
            </c:numRef>
          </c:val>
          <c:extLst>
            <c:ext xmlns:c16="http://schemas.microsoft.com/office/drawing/2014/chart" uri="{C3380CC4-5D6E-409C-BE32-E72D297353CC}">
              <c16:uniqueId val="{0000002D-CD5B-4FFE-862B-0340B6EA86B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210A-4AF1-B107-704F88638CC6}"/>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210A-4AF1-B107-704F88638CC6}"/>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210A-4AF1-B107-704F88638CC6}"/>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210A-4AF1-B107-704F88638CC6}"/>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210A-4AF1-B107-704F88638CC6}"/>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210A-4AF1-B107-704F88638CC6}"/>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210A-4AF1-B107-704F88638CC6}"/>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210A-4AF1-B107-704F88638CC6}"/>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210A-4AF1-B107-704F88638CC6}"/>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210A-4AF1-B107-704F88638CC6}"/>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210A-4AF1-B107-704F88638CC6}"/>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210A-4AF1-B107-704F88638CC6}"/>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210A-4AF1-B107-704F88638CC6}"/>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210A-4AF1-B107-704F88638CC6}"/>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210A-4AF1-B107-704F88638CC6}"/>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210A-4AF1-B107-704F88638CC6}"/>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210A-4AF1-B107-704F88638CC6}"/>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210A-4AF1-B107-704F88638CC6}"/>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210A-4AF1-B107-704F88638CC6}"/>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210A-4AF1-B107-704F88638CC6}"/>
              </c:ext>
            </c:extLst>
          </c:dPt>
          <c:val>
            <c:numRef>
              <c:f>'A7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210A-4AF1-B107-704F88638CC6}"/>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210A-4AF1-B107-704F88638CC6}"/>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210A-4AF1-B107-704F88638CC6}"/>
              </c:ext>
            </c:extLst>
          </c:dPt>
          <c:val>
            <c:numRef>
              <c:f>'A7 C1'!$F$52:$G$52</c:f>
              <c:numCache>
                <c:formatCode>General</c:formatCode>
                <c:ptCount val="2"/>
                <c:pt idx="0">
                  <c:v>720</c:v>
                </c:pt>
                <c:pt idx="1">
                  <c:v>180</c:v>
                </c:pt>
              </c:numCache>
            </c:numRef>
          </c:val>
          <c:extLst>
            <c:ext xmlns:c16="http://schemas.microsoft.com/office/drawing/2014/chart" uri="{C3380CC4-5D6E-409C-BE32-E72D297353CC}">
              <c16:uniqueId val="{0000002D-210A-4AF1-B107-704F88638CC6}"/>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5FC-470E-BFD1-BF0BB393C3A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5FC-470E-BFD1-BF0BB393C3A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5FC-470E-BFD1-BF0BB393C3A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5FC-470E-BFD1-BF0BB393C3A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5FC-470E-BFD1-BF0BB393C3A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5FC-470E-BFD1-BF0BB393C3A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5FC-470E-BFD1-BF0BB393C3A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5FC-470E-BFD1-BF0BB393C3A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5FC-470E-BFD1-BF0BB393C3A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5FC-470E-BFD1-BF0BB393C3A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5FC-470E-BFD1-BF0BB393C3A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5FC-470E-BFD1-BF0BB393C3A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5FC-470E-BFD1-BF0BB393C3A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5FC-470E-BFD1-BF0BB393C3A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5FC-470E-BFD1-BF0BB393C3A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5FC-470E-BFD1-BF0BB393C3A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5FC-470E-BFD1-BF0BB393C3A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5FC-470E-BFD1-BF0BB393C3A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5FC-470E-BFD1-BF0BB393C3A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5FC-470E-BFD1-BF0BB393C3AF}"/>
              </c:ext>
            </c:extLst>
          </c:dPt>
          <c:val>
            <c:numRef>
              <c:f>'C2'!$A$53:$A$72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5FC-470E-BFD1-BF0BB393C3A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5FC-470E-BFD1-BF0BB393C3A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5FC-470E-BFD1-BF0BB393C3AF}"/>
              </c:ext>
            </c:extLst>
          </c:dPt>
          <c:val>
            <c:numRef>
              <c:f>'C2'!$F$52:$G$52</c:f>
              <c:numCache>
                <c:formatCode>General</c:formatCode>
                <c:ptCount val="2"/>
                <c:pt idx="0">
                  <c:v>20</c:v>
                </c:pt>
                <c:pt idx="1">
                  <c:v>5</c:v>
                </c:pt>
              </c:numCache>
            </c:numRef>
          </c:val>
          <c:extLst>
            <c:ext xmlns:c16="http://schemas.microsoft.com/office/drawing/2014/chart" uri="{C3380CC4-5D6E-409C-BE32-E72D297353CC}">
              <c16:uniqueId val="{0000002D-D5FC-470E-BFD1-BF0BB393C3A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55C6-4E3C-8A27-99D6C69A569D}"/>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55C6-4E3C-8A27-99D6C69A569D}"/>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55C6-4E3C-8A27-99D6C69A569D}"/>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55C6-4E3C-8A27-99D6C69A569D}"/>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55C6-4E3C-8A27-99D6C69A569D}"/>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55C6-4E3C-8A27-99D6C69A569D}"/>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55C6-4E3C-8A27-99D6C69A569D}"/>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55C6-4E3C-8A27-99D6C69A569D}"/>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55C6-4E3C-8A27-99D6C69A569D}"/>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55C6-4E3C-8A27-99D6C69A569D}"/>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55C6-4E3C-8A27-99D6C69A569D}"/>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55C6-4E3C-8A27-99D6C69A569D}"/>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55C6-4E3C-8A27-99D6C69A569D}"/>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55C6-4E3C-8A27-99D6C69A569D}"/>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55C6-4E3C-8A27-99D6C69A569D}"/>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55C6-4E3C-8A27-99D6C69A569D}"/>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55C6-4E3C-8A27-99D6C69A569D}"/>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55C6-4E3C-8A27-99D6C69A569D}"/>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55C6-4E3C-8A27-99D6C69A569D}"/>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55C6-4E3C-8A27-99D6C69A569D}"/>
              </c:ext>
            </c:extLst>
          </c:dPt>
          <c:val>
            <c:numRef>
              <c:f>'A1 C2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55C6-4E3C-8A27-99D6C69A569D}"/>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55C6-4E3C-8A27-99D6C69A569D}"/>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55C6-4E3C-8A27-99D6C69A569D}"/>
              </c:ext>
            </c:extLst>
          </c:dPt>
          <c:val>
            <c:numRef>
              <c:f>'A1 C2 '!$F$52:$G$52</c:f>
              <c:numCache>
                <c:formatCode>General</c:formatCode>
                <c:ptCount val="2"/>
                <c:pt idx="0">
                  <c:v>120</c:v>
                </c:pt>
                <c:pt idx="1">
                  <c:v>20</c:v>
                </c:pt>
              </c:numCache>
            </c:numRef>
          </c:val>
          <c:extLst>
            <c:ext xmlns:c16="http://schemas.microsoft.com/office/drawing/2014/chart" uri="{C3380CC4-5D6E-409C-BE32-E72D297353CC}">
              <c16:uniqueId val="{0000002D-55C6-4E3C-8A27-99D6C69A569D}"/>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C6A4-454B-BD47-1D473460DCD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C6A4-454B-BD47-1D473460DCD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C6A4-454B-BD47-1D473460DCD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C6A4-454B-BD47-1D473460DCD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C6A4-454B-BD47-1D473460DCD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C6A4-454B-BD47-1D473460DCD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C6A4-454B-BD47-1D473460DCD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C6A4-454B-BD47-1D473460DCD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C6A4-454B-BD47-1D473460DCD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C6A4-454B-BD47-1D473460DCD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C6A4-454B-BD47-1D473460DCD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C6A4-454B-BD47-1D473460DCD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C6A4-454B-BD47-1D473460DCD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C6A4-454B-BD47-1D473460DCD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C6A4-454B-BD47-1D473460DCD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C6A4-454B-BD47-1D473460DCD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C6A4-454B-BD47-1D473460DCD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C6A4-454B-BD47-1D473460DCD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C6A4-454B-BD47-1D473460DCD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C6A4-454B-BD47-1D473460DCDF}"/>
              </c:ext>
            </c:extLst>
          </c:dPt>
          <c:val>
            <c:numRef>
              <c:f>'A2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C6A4-454B-BD47-1D473460DCD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C6A4-454B-BD47-1D473460DCD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C6A4-454B-BD47-1D473460DCDF}"/>
              </c:ext>
            </c:extLst>
          </c:dPt>
          <c:val>
            <c:numRef>
              <c:f>'A2 C2'!$F$52:$G$52</c:f>
              <c:numCache>
                <c:formatCode>General</c:formatCode>
                <c:ptCount val="2"/>
                <c:pt idx="0">
                  <c:v>4</c:v>
                </c:pt>
                <c:pt idx="1">
                  <c:v>1</c:v>
                </c:pt>
              </c:numCache>
            </c:numRef>
          </c:val>
          <c:extLst>
            <c:ext xmlns:c16="http://schemas.microsoft.com/office/drawing/2014/chart" uri="{C3380CC4-5D6E-409C-BE32-E72D297353CC}">
              <c16:uniqueId val="{0000002D-C6A4-454B-BD47-1D473460DCD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7E0E-49AD-8DD8-D544E382A834}"/>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7E0E-49AD-8DD8-D544E382A834}"/>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7E0E-49AD-8DD8-D544E382A834}"/>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7E0E-49AD-8DD8-D544E382A834}"/>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7E0E-49AD-8DD8-D544E382A834}"/>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7E0E-49AD-8DD8-D544E382A834}"/>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7E0E-49AD-8DD8-D544E382A834}"/>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7E0E-49AD-8DD8-D544E382A834}"/>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7E0E-49AD-8DD8-D544E382A834}"/>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7E0E-49AD-8DD8-D544E382A834}"/>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7E0E-49AD-8DD8-D544E382A834}"/>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7E0E-49AD-8DD8-D544E382A834}"/>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7E0E-49AD-8DD8-D544E382A834}"/>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7E0E-49AD-8DD8-D544E382A834}"/>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7E0E-49AD-8DD8-D544E382A834}"/>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7E0E-49AD-8DD8-D544E382A834}"/>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7E0E-49AD-8DD8-D544E382A834}"/>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7E0E-49AD-8DD8-D544E382A834}"/>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7E0E-49AD-8DD8-D544E382A834}"/>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7E0E-49AD-8DD8-D544E382A834}"/>
              </c:ext>
            </c:extLst>
          </c:dPt>
          <c:val>
            <c:numRef>
              <c:f>'A3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7E0E-49AD-8DD8-D544E382A834}"/>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7E0E-49AD-8DD8-D544E382A834}"/>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7E0E-49AD-8DD8-D544E382A834}"/>
              </c:ext>
            </c:extLst>
          </c:dPt>
          <c:val>
            <c:numRef>
              <c:f>'A3 C2'!$F$52:$G$52</c:f>
              <c:numCache>
                <c:formatCode>General</c:formatCode>
                <c:ptCount val="2"/>
                <c:pt idx="0">
                  <c:v>3</c:v>
                </c:pt>
                <c:pt idx="1">
                  <c:v>0</c:v>
                </c:pt>
              </c:numCache>
            </c:numRef>
          </c:val>
          <c:extLst>
            <c:ext xmlns:c16="http://schemas.microsoft.com/office/drawing/2014/chart" uri="{C3380CC4-5D6E-409C-BE32-E72D297353CC}">
              <c16:uniqueId val="{0000002D-7E0E-49AD-8DD8-D544E382A834}"/>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39ED-42BD-AD33-A51FAA9AE273}"/>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39ED-42BD-AD33-A51FAA9AE273}"/>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39ED-42BD-AD33-A51FAA9AE273}"/>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39ED-42BD-AD33-A51FAA9AE273}"/>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39ED-42BD-AD33-A51FAA9AE273}"/>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39ED-42BD-AD33-A51FAA9AE273}"/>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39ED-42BD-AD33-A51FAA9AE273}"/>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39ED-42BD-AD33-A51FAA9AE273}"/>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39ED-42BD-AD33-A51FAA9AE273}"/>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39ED-42BD-AD33-A51FAA9AE273}"/>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39ED-42BD-AD33-A51FAA9AE273}"/>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39ED-42BD-AD33-A51FAA9AE273}"/>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39ED-42BD-AD33-A51FAA9AE273}"/>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39ED-42BD-AD33-A51FAA9AE273}"/>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39ED-42BD-AD33-A51FAA9AE273}"/>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39ED-42BD-AD33-A51FAA9AE273}"/>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39ED-42BD-AD33-A51FAA9AE273}"/>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39ED-42BD-AD33-A51FAA9AE273}"/>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39ED-42BD-AD33-A51FAA9AE273}"/>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39ED-42BD-AD33-A51FAA9AE273}"/>
              </c:ext>
            </c:extLst>
          </c:dPt>
          <c:val>
            <c:numRef>
              <c:f>'A4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39ED-42BD-AD33-A51FAA9AE273}"/>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39ED-42BD-AD33-A51FAA9AE273}"/>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39ED-42BD-AD33-A51FAA9AE273}"/>
              </c:ext>
            </c:extLst>
          </c:dPt>
          <c:val>
            <c:numRef>
              <c:f>'A4 C2'!$F$52:$G$52</c:f>
              <c:numCache>
                <c:formatCode>General</c:formatCode>
                <c:ptCount val="2"/>
                <c:pt idx="0">
                  <c:v>225</c:v>
                </c:pt>
                <c:pt idx="1">
                  <c:v>0</c:v>
                </c:pt>
              </c:numCache>
            </c:numRef>
          </c:val>
          <c:extLst>
            <c:ext xmlns:c16="http://schemas.microsoft.com/office/drawing/2014/chart" uri="{C3380CC4-5D6E-409C-BE32-E72D297353CC}">
              <c16:uniqueId val="{0000002D-39ED-42BD-AD33-A51FAA9AE273}"/>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66C5-47C0-BDB5-879AA7FB526E}"/>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66C5-47C0-BDB5-879AA7FB526E}"/>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66C5-47C0-BDB5-879AA7FB526E}"/>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66C5-47C0-BDB5-879AA7FB526E}"/>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66C5-47C0-BDB5-879AA7FB526E}"/>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66C5-47C0-BDB5-879AA7FB526E}"/>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66C5-47C0-BDB5-879AA7FB526E}"/>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66C5-47C0-BDB5-879AA7FB526E}"/>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66C5-47C0-BDB5-879AA7FB526E}"/>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66C5-47C0-BDB5-879AA7FB526E}"/>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66C5-47C0-BDB5-879AA7FB526E}"/>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66C5-47C0-BDB5-879AA7FB526E}"/>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66C5-47C0-BDB5-879AA7FB526E}"/>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66C5-47C0-BDB5-879AA7FB526E}"/>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66C5-47C0-BDB5-879AA7FB526E}"/>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66C5-47C0-BDB5-879AA7FB526E}"/>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66C5-47C0-BDB5-879AA7FB526E}"/>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66C5-47C0-BDB5-879AA7FB526E}"/>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66C5-47C0-BDB5-879AA7FB526E}"/>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66C5-47C0-BDB5-879AA7FB526E}"/>
              </c:ext>
            </c:extLst>
          </c:dPt>
          <c:val>
            <c:numRef>
              <c:f>'A5 C2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66C5-47C0-BDB5-879AA7FB526E}"/>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66C5-47C0-BDB5-879AA7FB526E}"/>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66C5-47C0-BDB5-879AA7FB526E}"/>
              </c:ext>
            </c:extLst>
          </c:dPt>
          <c:val>
            <c:numRef>
              <c:f>'A5 C2 '!$F$52:$G$52</c:f>
              <c:numCache>
                <c:formatCode>General</c:formatCode>
                <c:ptCount val="2"/>
                <c:pt idx="0">
                  <c:v>360</c:v>
                </c:pt>
                <c:pt idx="1">
                  <c:v>90</c:v>
                </c:pt>
              </c:numCache>
            </c:numRef>
          </c:val>
          <c:extLst>
            <c:ext xmlns:c16="http://schemas.microsoft.com/office/drawing/2014/chart" uri="{C3380CC4-5D6E-409C-BE32-E72D297353CC}">
              <c16:uniqueId val="{0000002D-66C5-47C0-BDB5-879AA7FB526E}"/>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39EB-40B1-8933-F2D18F3341C2}"/>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39EB-40B1-8933-F2D18F3341C2}"/>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39EB-40B1-8933-F2D18F3341C2}"/>
              </c:ext>
            </c:extLst>
          </c:dPt>
          <c:dLbls>
            <c:dLbl>
              <c:idx val="0"/>
              <c:tx>
                <c:strRef>
                  <c:f>'AE2'!$H$51</c:f>
                  <c:strCache>
                    <c:ptCount val="1"/>
                    <c:pt idx="0">
                      <c:v>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{1580C216-64E3-453D-81B3-05E79F9BC42B}</c15:txfldGUID>
                      <c15:f>'AE2'!$H$51</c15:f>
                      <c15:dlblFieldTableCache>
                        <c:ptCount val="1"/>
                        <c:pt idx="0">
                          <c:v>21</c:v>
                        </c:pt>
                      </c15:dlblFieldTableCache>
                    </c15:dlblFTEntry>
                  </c15:dlblFieldTable>
                  <c15:showDataLabelsRange val="0"/>
                </c:ext>
                <c:ext xmlns:c16="http://schemas.microsoft.com/office/drawing/2014/chart" uri="{C3380CC4-5D6E-409C-BE32-E72D297353CC}">
                  <c16:uniqueId val="{00000001-39EB-40B1-8933-F2D18F3341C2}"/>
                </c:ext>
              </c:extLst>
            </c:dLbl>
            <c:dLbl>
              <c:idx val="1"/>
              <c:tx>
                <c:strRef>
                  <c:f>'AE2'!$G$51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{24546A8D-F60C-476C-9BC9-6B89336FC964}</c15:txfldGUID>
                      <c15:f>'AE2'!$G$51</c15:f>
                      <c15:dlblFieldTableCache>
                        <c:ptCount val="1"/>
                        <c:pt idx="0">
                          <c:v>12</c:v>
                        </c:pt>
                      </c15:dlblFieldTableCache>
                    </c15:dlblFTEntry>
                  </c15:dlblFieldTable>
                  <c15:showDataLabelsRange val="0"/>
                </c:ext>
                <c:ext xmlns:c16="http://schemas.microsoft.com/office/drawing/2014/chart" uri="{C3380CC4-5D6E-409C-BE32-E72D297353CC}">
                  <c16:uniqueId val="{00000003-39EB-40B1-8933-F2D18F3341C2}"/>
                </c:ext>
              </c:extLst>
            </c:dLbl>
            <c:dLbl>
              <c:idx val="2"/>
              <c:tx>
                <c:strRef>
                  <c:f>'AE2'!$F$51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{A7480634-740A-4C7C-86D7-00BB02DC484A}</c15:txfldGUID>
                      <c15:f>'AE2'!$F$51</c15:f>
                      <c15:dlblFieldTableCache>
                        <c:ptCount val="1"/>
                        <c:pt idx="0">
                          <c:v>15</c:v>
                        </c:pt>
                      </c15:dlblFieldTableCache>
                    </c15:dlblFTEntry>
                  </c15:dlblFieldTable>
                  <c15:showDataLabelsRange val="0"/>
                </c:ext>
                <c:ext xmlns:c16="http://schemas.microsoft.com/office/drawing/2014/chart" uri="{C3380CC4-5D6E-409C-BE32-E72D297353CC}">
                  <c16:uniqueId val="{00000005-39EB-40B1-8933-F2D18F3341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'AE2'!$F$51:$H$51</c:f>
              <c:numCache>
                <c:formatCode>General</c:formatCode>
                <c:ptCount val="3"/>
                <c:pt idx="0">
                  <c:v>15</c:v>
                </c:pt>
                <c:pt idx="1">
                  <c:v>12</c:v>
                </c:pt>
                <c:pt idx="2">
                  <c:v>21</c:v>
                </c:pt>
              </c:numCache>
            </c:numRef>
          </c:val>
          <c:extLst>
            <c:ext xmlns:c16="http://schemas.microsoft.com/office/drawing/2014/chart" uri="{C3380CC4-5D6E-409C-BE32-E72D297353CC}">
              <c16:uniqueId val="{00000006-39EB-40B1-8933-F2D18F3341C2}"/>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A89-458A-9A89-EAE66A3806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A89-458A-9A89-EAE66A3806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A89-458A-9A89-EAE66A3806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A89-458A-9A89-EAE66A3806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A89-458A-9A89-EAE66A3806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A89-458A-9A89-EAE66A3806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A89-458A-9A89-EAE66A3806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A89-458A-9A89-EAE66A3806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A89-458A-9A89-EAE66A3806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A89-458A-9A89-EAE66A3806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A89-458A-9A89-EAE66A3806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A89-458A-9A89-EAE66A3806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A89-458A-9A89-EAE66A3806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A89-458A-9A89-EAE66A3806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A89-458A-9A89-EAE66A3806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A89-458A-9A89-EAE66A3806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A89-458A-9A89-EAE66A3806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A89-458A-9A89-EAE66A3806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A89-458A-9A89-EAE66A3806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A89-458A-9A89-EAE66A38068A}"/>
              </c:ext>
            </c:extLst>
          </c:dPt>
          <c:val>
            <c:numRef>
              <c:f>'AE2'!$A$53:$A$72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A89-458A-9A89-EAE66A3806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A89-458A-9A89-EAE66A3806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A89-458A-9A89-EAE66A38068A}"/>
              </c:ext>
            </c:extLst>
          </c:dPt>
          <c:val>
            <c:numRef>
              <c:f>'AE2'!$F$51:$G$51</c:f>
              <c:numCache>
                <c:formatCode>General</c:formatCode>
                <c:ptCount val="2"/>
                <c:pt idx="0">
                  <c:v>15</c:v>
                </c:pt>
                <c:pt idx="1">
                  <c:v>12</c:v>
                </c:pt>
              </c:numCache>
            </c:numRef>
          </c:val>
          <c:extLst>
            <c:ext xmlns:c16="http://schemas.microsoft.com/office/drawing/2014/chart" uri="{C3380CC4-5D6E-409C-BE32-E72D297353CC}">
              <c16:uniqueId val="{0000002D-DA89-458A-9A89-EAE66A3806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92E9-4C3B-9107-F9A28FDC82DD}"/>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92E9-4C3B-9107-F9A28FDC82DD}"/>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92E9-4C3B-9107-F9A28FDC82DD}"/>
              </c:ext>
            </c:extLst>
          </c:dPt>
          <c:dLbls>
            <c:dLbl>
              <c:idx val="0"/>
              <c:tx>
                <c:strRef>
                  <c:f>'AE1'!$H$51</c:f>
                  <c:strCache>
                    <c:ptCount val="1"/>
                    <c:pt idx="0">
                      <c:v>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{7D60300F-BEA7-4140-9327-577A34762E9C}</c15:txfldGUID>
                      <c15:f>'AE1'!$H$51</c15:f>
                      <c15:dlblFieldTableCache>
                        <c:ptCount val="1"/>
                        <c:pt idx="0">
                          <c:v>21</c:v>
                        </c:pt>
                      </c15:dlblFieldTableCache>
                    </c15:dlblFTEntry>
                  </c15:dlblFieldTable>
                  <c15:showDataLabelsRange val="0"/>
                </c:ext>
                <c:ext xmlns:c16="http://schemas.microsoft.com/office/drawing/2014/chart" uri="{C3380CC4-5D6E-409C-BE32-E72D297353CC}">
                  <c16:uniqueId val="{00000001-92E9-4C3B-9107-F9A28FDC82DD}"/>
                </c:ext>
              </c:extLst>
            </c:dLbl>
            <c:dLbl>
              <c:idx val="1"/>
              <c:tx>
                <c:strRef>
                  <c:f>'AE1'!$G$51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{CB36DA93-9B62-41C8-A8DC-158B48B1F43D}</c15:txfldGUID>
                      <c15:f>'AE1'!$G$51</c15:f>
                      <c15:dlblFieldTableCache>
                        <c:ptCount val="1"/>
                        <c:pt idx="0">
                          <c:v>12</c:v>
                        </c:pt>
                      </c15:dlblFieldTableCache>
                    </c15:dlblFTEntry>
                  </c15:dlblFieldTable>
                  <c15:showDataLabelsRange val="0"/>
                </c:ext>
                <c:ext xmlns:c16="http://schemas.microsoft.com/office/drawing/2014/chart" uri="{C3380CC4-5D6E-409C-BE32-E72D297353CC}">
                  <c16:uniqueId val="{00000003-92E9-4C3B-9107-F9A28FDC82DD}"/>
                </c:ext>
              </c:extLst>
            </c:dLbl>
            <c:dLbl>
              <c:idx val="2"/>
              <c:tx>
                <c:strRef>
                  <c:f>'AE1'!$F$51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{3D738AFE-E630-46D3-A0E4-95285651CB58}</c15:txfldGUID>
                      <c15:f>'AE1'!$F$51</c15:f>
                      <c15:dlblFieldTableCache>
                        <c:ptCount val="1"/>
                        <c:pt idx="0">
                          <c:v>15</c:v>
                        </c:pt>
                      </c15:dlblFieldTableCache>
                    </c15:dlblFTEntry>
                  </c15:dlblFieldTable>
                  <c15:showDataLabelsRange val="0"/>
                </c:ext>
                <c:ext xmlns:c16="http://schemas.microsoft.com/office/drawing/2014/chart" uri="{C3380CC4-5D6E-409C-BE32-E72D297353CC}">
                  <c16:uniqueId val="{00000005-92E9-4C3B-9107-F9A28FDC82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'AE1'!$F$51:$H$51</c:f>
              <c:numCache>
                <c:formatCode>General</c:formatCode>
                <c:ptCount val="3"/>
                <c:pt idx="0">
                  <c:v>15</c:v>
                </c:pt>
                <c:pt idx="1">
                  <c:v>12</c:v>
                </c:pt>
                <c:pt idx="2">
                  <c:v>21</c:v>
                </c:pt>
              </c:numCache>
            </c:numRef>
          </c:val>
          <c:extLst>
            <c:ext xmlns:c16="http://schemas.microsoft.com/office/drawing/2014/chart" uri="{C3380CC4-5D6E-409C-BE32-E72D297353CC}">
              <c16:uniqueId val="{00000006-92E9-4C3B-9107-F9A28FDC82DD}"/>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0312-469A-ADFA-A545B7977502}"/>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0312-469A-ADFA-A545B7977502}"/>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0312-469A-ADFA-A545B7977502}"/>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0312-469A-ADFA-A545B7977502}"/>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0312-469A-ADFA-A545B7977502}"/>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0312-469A-ADFA-A545B7977502}"/>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0312-469A-ADFA-A545B7977502}"/>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0312-469A-ADFA-A545B7977502}"/>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0312-469A-ADFA-A545B7977502}"/>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0312-469A-ADFA-A545B7977502}"/>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0312-469A-ADFA-A545B7977502}"/>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0312-469A-ADFA-A545B7977502}"/>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0312-469A-ADFA-A545B7977502}"/>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0312-469A-ADFA-A545B7977502}"/>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0312-469A-ADFA-A545B7977502}"/>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0312-469A-ADFA-A545B7977502}"/>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0312-469A-ADFA-A545B7977502}"/>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0312-469A-ADFA-A545B7977502}"/>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0312-469A-ADFA-A545B7977502}"/>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0312-469A-ADFA-A545B7977502}"/>
              </c:ext>
            </c:extLst>
          </c:dPt>
          <c:val>
            <c:numRef>
              <c:f>'C1'!$A$50:$A$69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0312-469A-ADFA-A545B7977502}"/>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0312-469A-ADFA-A545B7977502}"/>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0312-469A-ADFA-A545B7977502}"/>
              </c:ext>
            </c:extLst>
          </c:dPt>
          <c:val>
            <c:numRef>
              <c:f>'C1'!$F$49:$G$49</c:f>
              <c:numCache>
                <c:formatCode>General</c:formatCode>
                <c:ptCount val="2"/>
                <c:pt idx="0">
                  <c:v>28</c:v>
                </c:pt>
                <c:pt idx="1">
                  <c:v>7</c:v>
                </c:pt>
              </c:numCache>
            </c:numRef>
          </c:val>
          <c:extLst>
            <c:ext xmlns:c16="http://schemas.microsoft.com/office/drawing/2014/chart" uri="{C3380CC4-5D6E-409C-BE32-E72D297353CC}">
              <c16:uniqueId val="{0000002D-0312-469A-ADFA-A545B7977502}"/>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AF3-4132-A974-0675C6F489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AF3-4132-A974-0675C6F489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AF3-4132-A974-0675C6F489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AF3-4132-A974-0675C6F489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AF3-4132-A974-0675C6F489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AF3-4132-A974-0675C6F489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AF3-4132-A974-0675C6F489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AF3-4132-A974-0675C6F489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AF3-4132-A974-0675C6F489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AF3-4132-A974-0675C6F489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AF3-4132-A974-0675C6F489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AF3-4132-A974-0675C6F489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AF3-4132-A974-0675C6F489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AF3-4132-A974-0675C6F489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AF3-4132-A974-0675C6F489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AF3-4132-A974-0675C6F489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AF3-4132-A974-0675C6F489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AF3-4132-A974-0675C6F489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AF3-4132-A974-0675C6F489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AF3-4132-A974-0675C6F48979}"/>
              </c:ext>
            </c:extLst>
          </c:dPt>
          <c:val>
            <c:numRef>
              <c:f>'AE1'!$A$53:$A$72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AF3-4132-A974-0675C6F489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AF3-4132-A974-0675C6F489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AF3-4132-A974-0675C6F48979}"/>
              </c:ext>
            </c:extLst>
          </c:dPt>
          <c:val>
            <c:numRef>
              <c:f>'AE1'!$F$51:$G$51</c:f>
              <c:numCache>
                <c:formatCode>General</c:formatCode>
                <c:ptCount val="2"/>
                <c:pt idx="0">
                  <c:v>15</c:v>
                </c:pt>
                <c:pt idx="1">
                  <c:v>12</c:v>
                </c:pt>
              </c:numCache>
            </c:numRef>
          </c:val>
          <c:extLst>
            <c:ext xmlns:c16="http://schemas.microsoft.com/office/drawing/2014/chart" uri="{C3380CC4-5D6E-409C-BE32-E72D297353CC}">
              <c16:uniqueId val="{0000002D-EAF3-4132-A974-0675C6F489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F69-4129-98E0-4156505939C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F69-4129-98E0-4156505939C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F69-4129-98E0-4156505939C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F69-4129-98E0-4156505939C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F69-4129-98E0-4156505939C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F69-4129-98E0-4156505939C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F69-4129-98E0-4156505939C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F69-4129-98E0-4156505939C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F69-4129-98E0-4156505939C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F69-4129-98E0-4156505939C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F69-4129-98E0-4156505939C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F69-4129-98E0-4156505939C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F69-4129-98E0-4156505939C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F69-4129-98E0-4156505939C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F69-4129-98E0-4156505939C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F69-4129-98E0-4156505939C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F69-4129-98E0-4156505939C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F69-4129-98E0-4156505939C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F69-4129-98E0-4156505939C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F69-4129-98E0-4156505939CC}"/>
              </c:ext>
            </c:extLst>
          </c:dPt>
          <c:val>
            <c:numRef>
              <c:f>'C1'!$A$50:$A$69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F69-4129-98E0-4156505939C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F69-4129-98E0-4156505939C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F69-4129-98E0-4156505939CC}"/>
              </c:ext>
            </c:extLst>
          </c:dPt>
          <c:val>
            <c:numRef>
              <c:f>'C1'!$F$49:$G$49</c:f>
              <c:numCache>
                <c:formatCode>General</c:formatCode>
                <c:ptCount val="2"/>
                <c:pt idx="0">
                  <c:v>28</c:v>
                </c:pt>
                <c:pt idx="1">
                  <c:v>7</c:v>
                </c:pt>
              </c:numCache>
            </c:numRef>
          </c:val>
          <c:extLst>
            <c:ext xmlns:c16="http://schemas.microsoft.com/office/drawing/2014/chart" uri="{C3380CC4-5D6E-409C-BE32-E72D297353CC}">
              <c16:uniqueId val="{0000002D-4F69-4129-98E0-4156505939C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792-4CD4-9DA4-1618070D75F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792-4CD4-9DA4-1618070D75F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792-4CD4-9DA4-1618070D75F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792-4CD4-9DA4-1618070D75F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792-4CD4-9DA4-1618070D75F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792-4CD4-9DA4-1618070D75F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792-4CD4-9DA4-1618070D75F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792-4CD4-9DA4-1618070D75F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792-4CD4-9DA4-1618070D75F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792-4CD4-9DA4-1618070D75F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792-4CD4-9DA4-1618070D75F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792-4CD4-9DA4-1618070D75F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792-4CD4-9DA4-1618070D75F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792-4CD4-9DA4-1618070D75F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792-4CD4-9DA4-1618070D75F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792-4CD4-9DA4-1618070D75F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792-4CD4-9DA4-1618070D75F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792-4CD4-9DA4-1618070D75F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792-4CD4-9DA4-1618070D75F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792-4CD4-9DA4-1618070D75F9}"/>
              </c:ext>
            </c:extLst>
          </c:dPt>
          <c:val>
            <c:numRef>
              <c:f>'A1 C1 '!$A$50:$A$69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792-4CD4-9DA4-1618070D75F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792-4CD4-9DA4-1618070D75F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792-4CD4-9DA4-1618070D75F9}"/>
              </c:ext>
            </c:extLst>
          </c:dPt>
          <c:val>
            <c:numRef>
              <c:f>'A1 C1 '!$F$49:$G$49</c:f>
              <c:numCache>
                <c:formatCode>General</c:formatCode>
                <c:ptCount val="2"/>
                <c:pt idx="0">
                  <c:v>60</c:v>
                </c:pt>
                <c:pt idx="1">
                  <c:v>10</c:v>
                </c:pt>
              </c:numCache>
            </c:numRef>
          </c:val>
          <c:extLst>
            <c:ext xmlns:c16="http://schemas.microsoft.com/office/drawing/2014/chart" uri="{C3380CC4-5D6E-409C-BE32-E72D297353CC}">
              <c16:uniqueId val="{0000002D-A792-4CD4-9DA4-1618070D75F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9AC-4D29-91E9-C893C75E9950}"/>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9AC-4D29-91E9-C893C75E9950}"/>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9AC-4D29-91E9-C893C75E9950}"/>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9AC-4D29-91E9-C893C75E9950}"/>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9AC-4D29-91E9-C893C75E9950}"/>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9AC-4D29-91E9-C893C75E9950}"/>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9AC-4D29-91E9-C893C75E9950}"/>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9AC-4D29-91E9-C893C75E9950}"/>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9AC-4D29-91E9-C893C75E9950}"/>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9AC-4D29-91E9-C893C75E9950}"/>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9AC-4D29-91E9-C893C75E9950}"/>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9AC-4D29-91E9-C893C75E9950}"/>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9AC-4D29-91E9-C893C75E9950}"/>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9AC-4D29-91E9-C893C75E9950}"/>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9AC-4D29-91E9-C893C75E9950}"/>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9AC-4D29-91E9-C893C75E9950}"/>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9AC-4D29-91E9-C893C75E9950}"/>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9AC-4D29-91E9-C893C75E9950}"/>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9AC-4D29-91E9-C893C75E9950}"/>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9AC-4D29-91E9-C893C75E9950}"/>
              </c:ext>
            </c:extLst>
          </c:dPt>
          <c:val>
            <c:numRef>
              <c:f>'A2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9AC-4D29-91E9-C893C75E9950}"/>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9AC-4D29-91E9-C893C75E9950}"/>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9AC-4D29-91E9-C893C75E9950}"/>
              </c:ext>
            </c:extLst>
          </c:dPt>
          <c:val>
            <c:numRef>
              <c:f>'A2 C1'!$F$52:$G$52</c:f>
              <c:numCache>
                <c:formatCode>General</c:formatCode>
                <c:ptCount val="2"/>
                <c:pt idx="0">
                  <c:v>260</c:v>
                </c:pt>
                <c:pt idx="1">
                  <c:v>77</c:v>
                </c:pt>
              </c:numCache>
            </c:numRef>
          </c:val>
          <c:extLst>
            <c:ext xmlns:c16="http://schemas.microsoft.com/office/drawing/2014/chart" uri="{C3380CC4-5D6E-409C-BE32-E72D297353CC}">
              <c16:uniqueId val="{0000002D-49AC-4D29-91E9-C893C75E9950}"/>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FA99-4642-B468-2ED86881C3C3}"/>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FA99-4642-B468-2ED86881C3C3}"/>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FA99-4642-B468-2ED86881C3C3}"/>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FA99-4642-B468-2ED86881C3C3}"/>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FA99-4642-B468-2ED86881C3C3}"/>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FA99-4642-B468-2ED86881C3C3}"/>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FA99-4642-B468-2ED86881C3C3}"/>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FA99-4642-B468-2ED86881C3C3}"/>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FA99-4642-B468-2ED86881C3C3}"/>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FA99-4642-B468-2ED86881C3C3}"/>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FA99-4642-B468-2ED86881C3C3}"/>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FA99-4642-B468-2ED86881C3C3}"/>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FA99-4642-B468-2ED86881C3C3}"/>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FA99-4642-B468-2ED86881C3C3}"/>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FA99-4642-B468-2ED86881C3C3}"/>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FA99-4642-B468-2ED86881C3C3}"/>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FA99-4642-B468-2ED86881C3C3}"/>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FA99-4642-B468-2ED86881C3C3}"/>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FA99-4642-B468-2ED86881C3C3}"/>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FA99-4642-B468-2ED86881C3C3}"/>
              </c:ext>
            </c:extLst>
          </c:dPt>
          <c:val>
            <c:numRef>
              <c:f>'A3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FA99-4642-B468-2ED86881C3C3}"/>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FA99-4642-B468-2ED86881C3C3}"/>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FA99-4642-B468-2ED86881C3C3}"/>
              </c:ext>
            </c:extLst>
          </c:dPt>
          <c:val>
            <c:numRef>
              <c:f>'A3 C1'!$F$52:$G$52</c:f>
              <c:numCache>
                <c:formatCode>General</c:formatCode>
                <c:ptCount val="2"/>
                <c:pt idx="0">
                  <c:v>720</c:v>
                </c:pt>
                <c:pt idx="1">
                  <c:v>210</c:v>
                </c:pt>
              </c:numCache>
            </c:numRef>
          </c:val>
          <c:extLst>
            <c:ext xmlns:c16="http://schemas.microsoft.com/office/drawing/2014/chart" uri="{C3380CC4-5D6E-409C-BE32-E72D297353CC}">
              <c16:uniqueId val="{0000002D-FA99-4642-B468-2ED86881C3C3}"/>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689-4FE4-B08A-A4E707F434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689-4FE4-B08A-A4E707F434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689-4FE4-B08A-A4E707F434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689-4FE4-B08A-A4E707F434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689-4FE4-B08A-A4E707F434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689-4FE4-B08A-A4E707F434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689-4FE4-B08A-A4E707F434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689-4FE4-B08A-A4E707F434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689-4FE4-B08A-A4E707F434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689-4FE4-B08A-A4E707F434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689-4FE4-B08A-A4E707F434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689-4FE4-B08A-A4E707F434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689-4FE4-B08A-A4E707F434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689-4FE4-B08A-A4E707F434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689-4FE4-B08A-A4E707F434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689-4FE4-B08A-A4E707F434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689-4FE4-B08A-A4E707F434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689-4FE4-B08A-A4E707F434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689-4FE4-B08A-A4E707F434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689-4FE4-B08A-A4E707F43479}"/>
              </c:ext>
            </c:extLst>
          </c:dPt>
          <c:val>
            <c:numRef>
              <c:f>'A4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689-4FE4-B08A-A4E707F434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689-4FE4-B08A-A4E707F434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689-4FE4-B08A-A4E707F43479}"/>
              </c:ext>
            </c:extLst>
          </c:dPt>
          <c:val>
            <c:numRef>
              <c:f>'A4 C1'!$F$52:$G$52</c:f>
              <c:numCache>
                <c:formatCode>General</c:formatCode>
                <c:ptCount val="2"/>
                <c:pt idx="0">
                  <c:v>60</c:v>
                </c:pt>
                <c:pt idx="1">
                  <c:v>15</c:v>
                </c:pt>
              </c:numCache>
            </c:numRef>
          </c:val>
          <c:extLst>
            <c:ext xmlns:c16="http://schemas.microsoft.com/office/drawing/2014/chart" uri="{C3380CC4-5D6E-409C-BE32-E72D297353CC}">
              <c16:uniqueId val="{0000002D-A689-4FE4-B08A-A4E707F434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2F9C-4AE6-B64A-1496E80B8B18}"/>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2F9C-4AE6-B64A-1496E80B8B18}"/>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2F9C-4AE6-B64A-1496E80B8B18}"/>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2F9C-4AE6-B64A-1496E80B8B18}"/>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2F9C-4AE6-B64A-1496E80B8B18}"/>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2F9C-4AE6-B64A-1496E80B8B18}"/>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2F9C-4AE6-B64A-1496E80B8B18}"/>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2F9C-4AE6-B64A-1496E80B8B18}"/>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2F9C-4AE6-B64A-1496E80B8B18}"/>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2F9C-4AE6-B64A-1496E80B8B18}"/>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2F9C-4AE6-B64A-1496E80B8B18}"/>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2F9C-4AE6-B64A-1496E80B8B18}"/>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2F9C-4AE6-B64A-1496E80B8B18}"/>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2F9C-4AE6-B64A-1496E80B8B18}"/>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2F9C-4AE6-B64A-1496E80B8B18}"/>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2F9C-4AE6-B64A-1496E80B8B18}"/>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2F9C-4AE6-B64A-1496E80B8B18}"/>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2F9C-4AE6-B64A-1496E80B8B18}"/>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2F9C-4AE6-B64A-1496E80B8B18}"/>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2F9C-4AE6-B64A-1496E80B8B18}"/>
              </c:ext>
            </c:extLst>
          </c:dPt>
          <c:val>
            <c:numRef>
              <c:f>'A5 C1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2F9C-4AE6-B64A-1496E80B8B18}"/>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2F9C-4AE6-B64A-1496E80B8B18}"/>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2F9C-4AE6-B64A-1496E80B8B18}"/>
              </c:ext>
            </c:extLst>
          </c:dPt>
          <c:val>
            <c:numRef>
              <c:f>'A5 C1 '!$F$52:$G$52</c:f>
              <c:numCache>
                <c:formatCode>General</c:formatCode>
                <c:ptCount val="2"/>
                <c:pt idx="0">
                  <c:v>720</c:v>
                </c:pt>
                <c:pt idx="1">
                  <c:v>169</c:v>
                </c:pt>
              </c:numCache>
            </c:numRef>
          </c:val>
          <c:extLst>
            <c:ext xmlns:c16="http://schemas.microsoft.com/office/drawing/2014/chart" uri="{C3380CC4-5D6E-409C-BE32-E72D297353CC}">
              <c16:uniqueId val="{0000002D-2F9C-4AE6-B64A-1496E80B8B18}"/>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1BBA-4612-BC70-2BE25EC36A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1BBA-4612-BC70-2BE25EC36A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1BBA-4612-BC70-2BE25EC36A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1BBA-4612-BC70-2BE25EC36A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1BBA-4612-BC70-2BE25EC36A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1BBA-4612-BC70-2BE25EC36A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1BBA-4612-BC70-2BE25EC36A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1BBA-4612-BC70-2BE25EC36A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1BBA-4612-BC70-2BE25EC36A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1BBA-4612-BC70-2BE25EC36A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1BBA-4612-BC70-2BE25EC36A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1BBA-4612-BC70-2BE25EC36A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1BBA-4612-BC70-2BE25EC36A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1BBA-4612-BC70-2BE25EC36A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1BBA-4612-BC70-2BE25EC36A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1BBA-4612-BC70-2BE25EC36A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1BBA-4612-BC70-2BE25EC36A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1BBA-4612-BC70-2BE25EC36A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1BBA-4612-BC70-2BE25EC36A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1BBA-4612-BC70-2BE25EC36A8A}"/>
              </c:ext>
            </c:extLst>
          </c:dPt>
          <c:val>
            <c:numRef>
              <c:f>'A6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1BBA-4612-BC70-2BE25EC36A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1BBA-4612-BC70-2BE25EC36A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1BBA-4612-BC70-2BE25EC36A8A}"/>
              </c:ext>
            </c:extLst>
          </c:dPt>
          <c:val>
            <c:numRef>
              <c:f>'A6 C1'!$F$52:$G$52</c:f>
              <c:numCache>
                <c:formatCode>General</c:formatCode>
                <c:ptCount val="2"/>
                <c:pt idx="0">
                  <c:v>300</c:v>
                </c:pt>
                <c:pt idx="1">
                  <c:v>75</c:v>
                </c:pt>
              </c:numCache>
            </c:numRef>
          </c:val>
          <c:extLst>
            <c:ext xmlns:c16="http://schemas.microsoft.com/office/drawing/2014/chart" uri="{C3380CC4-5D6E-409C-BE32-E72D297353CC}">
              <c16:uniqueId val="{0000002D-1BBA-4612-BC70-2BE25EC36A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2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7.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_rels/drawing28.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_rels/drawing29.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chart" Target="../charts/chart19.xml"/></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0.jpe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editAs="oneCell">
    <xdr:from>
      <xdr:col>0</xdr:col>
      <xdr:colOff>289439</xdr:colOff>
      <xdr:row>0</xdr:row>
      <xdr:rowOff>51653</xdr:rowOff>
    </xdr:from>
    <xdr:to>
      <xdr:col>0</xdr:col>
      <xdr:colOff>1131794</xdr:colOff>
      <xdr:row>2</xdr:row>
      <xdr:rowOff>274563</xdr:rowOff>
    </xdr:to>
    <xdr:pic>
      <xdr:nvPicPr>
        <xdr:cNvPr id="5" name="Imagen 4">
          <a:extLst>
            <a:ext uri="{FF2B5EF4-FFF2-40B4-BE49-F238E27FC236}">
              <a16:creationId xmlns:a16="http://schemas.microsoft.com/office/drawing/2014/main" id="{2F91590A-7844-443D-BE59-79E907E91D7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89439" y="174918"/>
          <a:ext cx="842355" cy="704763"/>
        </a:xfrm>
        <a:prstGeom prst="rect">
          <a:avLst/>
        </a:prstGeom>
      </xdr:spPr>
    </xdr:pic>
    <xdr:clientData/>
  </xdr:twoCellAnchor>
  <xdr:twoCellAnchor editAs="oneCell">
    <xdr:from>
      <xdr:col>4</xdr:col>
      <xdr:colOff>1067775</xdr:colOff>
      <xdr:row>1</xdr:row>
      <xdr:rowOff>105943</xdr:rowOff>
    </xdr:from>
    <xdr:to>
      <xdr:col>4</xdr:col>
      <xdr:colOff>2824291</xdr:colOff>
      <xdr:row>2</xdr:row>
      <xdr:rowOff>47486</xdr:rowOff>
    </xdr:to>
    <xdr:pic>
      <xdr:nvPicPr>
        <xdr:cNvPr id="6" name="Imagen 5">
          <a:extLst>
            <a:ext uri="{FF2B5EF4-FFF2-40B4-BE49-F238E27FC236}">
              <a16:creationId xmlns:a16="http://schemas.microsoft.com/office/drawing/2014/main" id="{9B55187F-2854-468D-A5F2-3A7D10D5C2C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872422" y="386090"/>
          <a:ext cx="1756516" cy="266514"/>
        </a:xfrm>
        <a:prstGeom prst="rect">
          <a:avLst/>
        </a:prstGeom>
      </xdr:spPr>
    </xdr:pic>
    <xdr:clientData/>
  </xdr:twoCellAnchor>
  <xdr:twoCellAnchor editAs="oneCell">
    <xdr:from>
      <xdr:col>0</xdr:col>
      <xdr:colOff>329854</xdr:colOff>
      <xdr:row>45</xdr:row>
      <xdr:rowOff>106202</xdr:rowOff>
    </xdr:from>
    <xdr:to>
      <xdr:col>4</xdr:col>
      <xdr:colOff>2554941</xdr:colOff>
      <xdr:row>50</xdr:row>
      <xdr:rowOff>20209</xdr:rowOff>
    </xdr:to>
    <xdr:pic>
      <xdr:nvPicPr>
        <xdr:cNvPr id="8" name="Imagen 7">
          <a:extLst>
            <a:ext uri="{FF2B5EF4-FFF2-40B4-BE49-F238E27FC236}">
              <a16:creationId xmlns:a16="http://schemas.microsoft.com/office/drawing/2014/main" id="{3E2D2224-E0B3-4DA8-8ED9-226A5C7C1EF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329854" y="15928908"/>
          <a:ext cx="12937911" cy="698419"/>
        </a:xfrm>
        <a:prstGeom prst="rect">
          <a:avLst/>
        </a:prstGeom>
        <a:ln>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64531</xdr:colOff>
      <xdr:row>32</xdr:row>
      <xdr:rowOff>112059</xdr:rowOff>
    </xdr:from>
    <xdr:ext cx="2613675" cy="1333499"/>
    <xdr:grpSp>
      <xdr:nvGrpSpPr>
        <xdr:cNvPr id="56" name="Group 56">
          <a:extLst>
            <a:ext uri="{FF2B5EF4-FFF2-40B4-BE49-F238E27FC236}">
              <a16:creationId xmlns:a16="http://schemas.microsoft.com/office/drawing/2014/main" id="{00000000-0008-0000-0900-000038000000}"/>
            </a:ext>
          </a:extLst>
        </xdr:cNvPr>
        <xdr:cNvGrpSpPr/>
      </xdr:nvGrpSpPr>
      <xdr:grpSpPr>
        <a:xfrm>
          <a:off x="64531" y="65015409"/>
          <a:ext cx="2613675" cy="1333499"/>
          <a:chOff x="32194" y="-3463481"/>
          <a:chExt cx="1151255" cy="663292"/>
        </a:xfrm>
      </xdr:grpSpPr>
      <xdr:sp macro="" textlink="">
        <xdr:nvSpPr>
          <xdr:cNvPr id="57" name="Shape 57">
            <a:extLst>
              <a:ext uri="{FF2B5EF4-FFF2-40B4-BE49-F238E27FC236}">
                <a16:creationId xmlns:a16="http://schemas.microsoft.com/office/drawing/2014/main" id="{00000000-0008-0000-0900-000039000000}"/>
              </a:ext>
            </a:extLst>
          </xdr:cNvPr>
          <xdr:cNvSpPr/>
        </xdr:nvSpPr>
        <xdr:spPr>
          <a:xfrm>
            <a:off x="32194" y="-3463481"/>
            <a:ext cx="1151255" cy="652145"/>
          </a:xfrm>
          <a:custGeom>
            <a:avLst/>
            <a:gdLst/>
            <a:ahLst/>
            <a:cxnLst/>
            <a:rect l="0" t="0" r="0" b="0"/>
            <a:pathLst>
              <a:path w="1151255" h="652145">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ln w="7238">
            <a:solidFill>
              <a:srgbClr val="4471C4"/>
            </a:solidFill>
          </a:ln>
        </xdr:spPr>
      </xdr:sp>
      <xdr:sp macro="" textlink="">
        <xdr:nvSpPr>
          <xdr:cNvPr id="58" name="Textbox 58">
            <a:extLst>
              <a:ext uri="{FF2B5EF4-FFF2-40B4-BE49-F238E27FC236}">
                <a16:creationId xmlns:a16="http://schemas.microsoft.com/office/drawing/2014/main" id="{00000000-0008-0000-0900-00003A000000}"/>
              </a:ext>
            </a:extLst>
          </xdr:cNvPr>
          <xdr:cNvSpPr txBox="1"/>
        </xdr:nvSpPr>
        <xdr:spPr>
          <a:xfrm>
            <a:off x="480482" y="-3414987"/>
            <a:ext cx="244916" cy="99493"/>
          </a:xfrm>
          <a:prstGeom prst="rect">
            <a:avLst/>
          </a:prstGeom>
        </xdr:spPr>
        <xdr:txBody>
          <a:bodyPr vertOverflow="clip" lIns="0" tIns="0" rIns="0" bIns="0" anchor="t"/>
          <a:lstStyle/>
          <a:p>
            <a:pPr algn="ctr"/>
            <a:r>
              <a:rPr sz="1000" b="0">
                <a:latin typeface="Arial" panose="020B0604020202020204" pitchFamily="34" charset="0"/>
                <a:cs typeface="Arial" panose="020B0604020202020204" pitchFamily="34" charset="0"/>
              </a:rPr>
              <a:t>El</a:t>
            </a:r>
            <a:r>
              <a:rPr sz="1000" b="0" spc="-5">
                <a:latin typeface="Arial" panose="020B0604020202020204" pitchFamily="34" charset="0"/>
                <a:cs typeface="Arial" panose="020B0604020202020204" pitchFamily="34" charset="0"/>
              </a:rPr>
              <a:t>abor</a:t>
            </a:r>
            <a:r>
              <a:rPr sz="1000" b="0" spc="0">
                <a:latin typeface="Arial" panose="020B0604020202020204" pitchFamily="34" charset="0"/>
                <a:cs typeface="Arial" panose="020B0604020202020204" pitchFamily="34" charset="0"/>
              </a:rPr>
              <a:t>ó</a:t>
            </a:r>
          </a:p>
        </xdr:txBody>
      </xdr:sp>
      <xdr:sp macro="" textlink="">
        <xdr:nvSpPr>
          <xdr:cNvPr id="59" name="Textbox 59">
            <a:extLst>
              <a:ext uri="{FF2B5EF4-FFF2-40B4-BE49-F238E27FC236}">
                <a16:creationId xmlns:a16="http://schemas.microsoft.com/office/drawing/2014/main" id="{00000000-0008-0000-0900-00003B000000}"/>
              </a:ext>
            </a:extLst>
          </xdr:cNvPr>
          <xdr:cNvSpPr txBox="1"/>
        </xdr:nvSpPr>
        <xdr:spPr>
          <a:xfrm>
            <a:off x="144761" y="-3075166"/>
            <a:ext cx="954778" cy="274977"/>
          </a:xfrm>
          <a:prstGeom prst="rect">
            <a:avLst/>
          </a:prstGeom>
        </xdr:spPr>
        <xdr:txBody>
          <a:bodyPr vertOverflow="clip" lIns="0" tIns="0" rIns="0" bIns="0" anchor="ctr"/>
          <a:lstStyle/>
          <a:p>
            <a:pPr algn="ctr"/>
            <a:r>
              <a:rPr lang="es-MX" sz="1000" b="0" spc="0">
                <a:latin typeface="Arial" panose="020B0604020202020204" pitchFamily="34" charset="0"/>
                <a:cs typeface="Arial" panose="020B0604020202020204" pitchFamily="34" charset="0"/>
              </a:rPr>
              <a:t>C. GUILLERMO CRUZ HERNANDEZ</a:t>
            </a:r>
            <a:endParaRPr lang="es-MX" sz="1000" b="0" spc="0" baseline="0">
              <a:latin typeface="Arial" panose="020B0604020202020204" pitchFamily="34" charset="0"/>
              <a:cs typeface="Arial" panose="020B0604020202020204" pitchFamily="34" charset="0"/>
            </a:endParaRPr>
          </a:p>
          <a:p>
            <a:pPr algn="ctr"/>
            <a:r>
              <a:rPr sz="1000" b="0" spc="-5">
                <a:latin typeface="Arial" panose="020B0604020202020204" pitchFamily="34" charset="0"/>
                <a:cs typeface="Arial" panose="020B0604020202020204" pitchFamily="34" charset="0"/>
              </a:rPr>
              <a:t>D</a:t>
            </a:r>
            <a:r>
              <a:rPr lang="es-MX" sz="1000" b="0" spc="0">
                <a:latin typeface="Arial" panose="020B0604020202020204" pitchFamily="34" charset="0"/>
                <a:cs typeface="Arial" panose="020B0604020202020204" pitchFamily="34" charset="0"/>
              </a:rPr>
              <a:t>IRECCION DE SERVICIOS PUBLICOS MUNICIPALES</a:t>
            </a:r>
            <a:endParaRPr sz="1000" b="0" spc="0">
              <a:latin typeface="Arial" panose="020B0604020202020204" pitchFamily="34" charset="0"/>
              <a:cs typeface="Arial" panose="020B0604020202020204" pitchFamily="34" charset="0"/>
            </a:endParaRPr>
          </a:p>
        </xdr:txBody>
      </xdr:sp>
    </xdr:grpSp>
    <xdr:clientData/>
  </xdr:oneCellAnchor>
  <xdr:oneCellAnchor>
    <xdr:from>
      <xdr:col>2</xdr:col>
      <xdr:colOff>387179</xdr:colOff>
      <xdr:row>32</xdr:row>
      <xdr:rowOff>100853</xdr:rowOff>
    </xdr:from>
    <xdr:ext cx="2918555" cy="1299882"/>
    <xdr:grpSp>
      <xdr:nvGrpSpPr>
        <xdr:cNvPr id="60" name="Group 60">
          <a:extLst>
            <a:ext uri="{FF2B5EF4-FFF2-40B4-BE49-F238E27FC236}">
              <a16:creationId xmlns:a16="http://schemas.microsoft.com/office/drawing/2014/main" id="{00000000-0008-0000-0900-00003C000000}"/>
            </a:ext>
          </a:extLst>
        </xdr:cNvPr>
        <xdr:cNvGrpSpPr/>
      </xdr:nvGrpSpPr>
      <xdr:grpSpPr>
        <a:xfrm>
          <a:off x="3197054" y="65004203"/>
          <a:ext cx="2918555" cy="1299882"/>
          <a:chOff x="3619" y="3619"/>
          <a:chExt cx="1174750" cy="651510"/>
        </a:xfrm>
      </xdr:grpSpPr>
      <xdr:sp macro="" textlink="">
        <xdr:nvSpPr>
          <xdr:cNvPr id="61" name="Shape 61">
            <a:extLst>
              <a:ext uri="{FF2B5EF4-FFF2-40B4-BE49-F238E27FC236}">
                <a16:creationId xmlns:a16="http://schemas.microsoft.com/office/drawing/2014/main" id="{00000000-0008-0000-0900-00003D000000}"/>
              </a:ext>
            </a:extLst>
          </xdr:cNvPr>
          <xdr:cNvSpPr/>
        </xdr:nvSpPr>
        <xdr:spPr>
          <a:xfrm>
            <a:off x="3619" y="3619"/>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62" name="Textbox 62">
            <a:extLst>
              <a:ext uri="{FF2B5EF4-FFF2-40B4-BE49-F238E27FC236}">
                <a16:creationId xmlns:a16="http://schemas.microsoft.com/office/drawing/2014/main" id="{00000000-0008-0000-0900-00003E000000}"/>
              </a:ext>
            </a:extLst>
          </xdr:cNvPr>
          <xdr:cNvSpPr txBox="1"/>
        </xdr:nvSpPr>
        <xdr:spPr>
          <a:xfrm>
            <a:off x="501805" y="36462"/>
            <a:ext cx="190500" cy="65405"/>
          </a:xfrm>
          <a:prstGeom prst="rect">
            <a:avLst/>
          </a:prstGeom>
        </xdr:spPr>
        <xdr:txBody>
          <a:bodyPr vertOverflow="clip" lIns="0" tIns="0" rIns="0" bIns="0" anchor="t"/>
          <a:lstStyle/>
          <a:p>
            <a:r>
              <a:rPr sz="1000" b="0" spc="-5">
                <a:latin typeface="Arial" panose="020B0604020202020204" pitchFamily="34" charset="0"/>
                <a:cs typeface="Arial" panose="020B0604020202020204" pitchFamily="34" charset="0"/>
              </a:rPr>
              <a:t>R</a:t>
            </a:r>
            <a:r>
              <a:rPr sz="1000" b="0" spc="0">
                <a:latin typeface="Arial" panose="020B0604020202020204" pitchFamily="34" charset="0"/>
                <a:cs typeface="Arial" panose="020B0604020202020204" pitchFamily="34" charset="0"/>
              </a:rPr>
              <a:t>e</a:t>
            </a:r>
            <a:r>
              <a:rPr sz="1000" b="0" spc="-5">
                <a:latin typeface="Arial" panose="020B0604020202020204" pitchFamily="34" charset="0"/>
                <a:cs typeface="Arial" panose="020B0604020202020204" pitchFamily="34" charset="0"/>
              </a:rPr>
              <a:t>v</a:t>
            </a:r>
            <a:r>
              <a:rPr lang="es-MX" sz="1000" b="0" spc="-5">
                <a:latin typeface="Arial" panose="020B0604020202020204" pitchFamily="34" charset="0"/>
                <a:cs typeface="Arial" panose="020B0604020202020204" pitchFamily="34" charset="0"/>
              </a:rPr>
              <a:t>iso</a:t>
            </a:r>
          </a:p>
        </xdr:txBody>
      </xdr:sp>
      <xdr:sp macro="" textlink="">
        <xdr:nvSpPr>
          <xdr:cNvPr id="63" name="Textbox 63">
            <a:extLst>
              <a:ext uri="{FF2B5EF4-FFF2-40B4-BE49-F238E27FC236}">
                <a16:creationId xmlns:a16="http://schemas.microsoft.com/office/drawing/2014/main" id="{00000000-0008-0000-0900-00003F000000}"/>
              </a:ext>
            </a:extLst>
          </xdr:cNvPr>
          <xdr:cNvSpPr txBox="1"/>
        </xdr:nvSpPr>
        <xdr:spPr>
          <a:xfrm>
            <a:off x="125158" y="401386"/>
            <a:ext cx="946785" cy="222666"/>
          </a:xfrm>
          <a:prstGeom prst="rect">
            <a:avLst/>
          </a:prstGeom>
        </xdr:spPr>
        <xdr:txBody>
          <a:bodyPr vertOverflow="clip" lIns="0" tIns="0" rIns="0" bIns="0" anchor="ctr"/>
          <a:lstStyle/>
          <a:p>
            <a:pPr algn="ctr"/>
            <a:r>
              <a:rPr lang="es-MX" sz="1000" b="0" spc="-5">
                <a:latin typeface="Arial" panose="020B0604020202020204" pitchFamily="34" charset="0"/>
                <a:cs typeface="Arial" panose="020B0604020202020204" pitchFamily="34" charset="0"/>
              </a:rPr>
              <a:t>ING.</a:t>
            </a:r>
            <a:r>
              <a:rPr lang="es-MX" sz="1000" b="0" spc="-5" baseline="0">
                <a:latin typeface="Arial" panose="020B0604020202020204" pitchFamily="34" charset="0"/>
                <a:cs typeface="Arial" panose="020B0604020202020204" pitchFamily="34" charset="0"/>
              </a:rPr>
              <a:t> ANA BELEM ARISTA VAZQUEZ</a:t>
            </a:r>
          </a:p>
          <a:p>
            <a:pPr algn="ctr"/>
            <a:r>
              <a:rPr lang="es-MX" sz="1000" b="0" spc="-5" baseline="0">
                <a:latin typeface="Arial" panose="020B0604020202020204" pitchFamily="34" charset="0"/>
                <a:cs typeface="Arial" panose="020B0604020202020204" pitchFamily="34" charset="0"/>
              </a:rPr>
              <a:t>DIRECTORA DE PLANEACIÓN</a:t>
            </a:r>
            <a:endParaRPr sz="1000" b="0" spc="-5">
              <a:latin typeface="Arial" panose="020B0604020202020204" pitchFamily="34" charset="0"/>
              <a:cs typeface="Arial" panose="020B0604020202020204" pitchFamily="34" charset="0"/>
            </a:endParaRPr>
          </a:p>
        </xdr:txBody>
      </xdr:sp>
    </xdr:grpSp>
    <xdr:clientData/>
  </xdr:oneCellAnchor>
  <xdr:oneCellAnchor>
    <xdr:from>
      <xdr:col>4</xdr:col>
      <xdr:colOff>212912</xdr:colOff>
      <xdr:row>32</xdr:row>
      <xdr:rowOff>112058</xdr:rowOff>
    </xdr:from>
    <xdr:ext cx="3070412" cy="1277471"/>
    <xdr:grpSp>
      <xdr:nvGrpSpPr>
        <xdr:cNvPr id="64" name="Group 64">
          <a:extLst>
            <a:ext uri="{FF2B5EF4-FFF2-40B4-BE49-F238E27FC236}">
              <a16:creationId xmlns:a16="http://schemas.microsoft.com/office/drawing/2014/main" id="{00000000-0008-0000-0900-000040000000}"/>
            </a:ext>
          </a:extLst>
        </xdr:cNvPr>
        <xdr:cNvGrpSpPr/>
      </xdr:nvGrpSpPr>
      <xdr:grpSpPr>
        <a:xfrm>
          <a:off x="6556562" y="65015408"/>
          <a:ext cx="3070412" cy="1277471"/>
          <a:chOff x="3619" y="3619"/>
          <a:chExt cx="1203325" cy="653278"/>
        </a:xfrm>
      </xdr:grpSpPr>
      <xdr:sp macro="" textlink="">
        <xdr:nvSpPr>
          <xdr:cNvPr id="65" name="Shape 65">
            <a:extLst>
              <a:ext uri="{FF2B5EF4-FFF2-40B4-BE49-F238E27FC236}">
                <a16:creationId xmlns:a16="http://schemas.microsoft.com/office/drawing/2014/main" id="{00000000-0008-0000-0900-000041000000}"/>
              </a:ext>
            </a:extLst>
          </xdr:cNvPr>
          <xdr:cNvSpPr/>
        </xdr:nvSpPr>
        <xdr:spPr>
          <a:xfrm>
            <a:off x="3619" y="3619"/>
            <a:ext cx="1203325" cy="652145"/>
          </a:xfrm>
          <a:custGeom>
            <a:avLst/>
            <a:gdLst/>
            <a:ahLst/>
            <a:cxnLst/>
            <a:rect l="0" t="0" r="0" b="0"/>
            <a:pathLst>
              <a:path w="1203325" h="652145">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ln w="7238">
            <a:solidFill>
              <a:srgbClr val="4471C4"/>
            </a:solidFill>
          </a:ln>
        </xdr:spPr>
      </xdr:sp>
      <xdr:sp macro="" textlink="">
        <xdr:nvSpPr>
          <xdr:cNvPr id="66" name="Textbox 66">
            <a:extLst>
              <a:ext uri="{FF2B5EF4-FFF2-40B4-BE49-F238E27FC236}">
                <a16:creationId xmlns:a16="http://schemas.microsoft.com/office/drawing/2014/main" id="{00000000-0008-0000-0900-000042000000}"/>
              </a:ext>
            </a:extLst>
          </xdr:cNvPr>
          <xdr:cNvSpPr txBox="1"/>
        </xdr:nvSpPr>
        <xdr:spPr>
          <a:xfrm>
            <a:off x="516374" y="35488"/>
            <a:ext cx="238884" cy="136608"/>
          </a:xfrm>
          <a:prstGeom prst="rect">
            <a:avLst/>
          </a:prstGeom>
        </xdr:spPr>
        <xdr:txBody>
          <a:bodyPr vertOverflow="clip" lIns="0" tIns="0" rIns="0" bIns="0" anchor="t"/>
          <a:lstStyle/>
          <a:p>
            <a:r>
              <a:rPr lang="es-MX" sz="1000" b="0" spc="0">
                <a:latin typeface="Arial" panose="020B0604020202020204" pitchFamily="34" charset="0"/>
                <a:cs typeface="Arial" panose="020B0604020202020204" pitchFamily="34" charset="0"/>
              </a:rPr>
              <a:t>Autorizo</a:t>
            </a:r>
          </a:p>
          <a:p>
            <a:endParaRPr sz="1000" b="0" spc="0">
              <a:latin typeface="Arial" panose="020B0604020202020204" pitchFamily="34" charset="0"/>
              <a:cs typeface="Arial" panose="020B0604020202020204" pitchFamily="34" charset="0"/>
            </a:endParaRPr>
          </a:p>
        </xdr:txBody>
      </xdr:sp>
      <xdr:sp macro="" textlink="">
        <xdr:nvSpPr>
          <xdr:cNvPr id="67" name="Textbox 67">
            <a:extLst>
              <a:ext uri="{FF2B5EF4-FFF2-40B4-BE49-F238E27FC236}">
                <a16:creationId xmlns:a16="http://schemas.microsoft.com/office/drawing/2014/main" id="{00000000-0008-0000-0900-000043000000}"/>
              </a:ext>
            </a:extLst>
          </xdr:cNvPr>
          <xdr:cNvSpPr txBox="1"/>
        </xdr:nvSpPr>
        <xdr:spPr>
          <a:xfrm>
            <a:off x="102046" y="398973"/>
            <a:ext cx="1024757" cy="257924"/>
          </a:xfrm>
          <a:prstGeom prst="rect">
            <a:avLst/>
          </a:prstGeom>
        </xdr:spPr>
        <xdr:txBody>
          <a:bodyPr vertOverflow="clip" lIns="0" tIns="0" rIns="0" bIns="0" anchor="ctr"/>
          <a:lstStyle/>
          <a:p>
            <a:pPr algn="ctr"/>
            <a:r>
              <a:rPr lang="es-MX" sz="1000" b="0" spc="-5" baseline="0">
                <a:latin typeface="Arial" panose="020B0604020202020204" pitchFamily="34" charset="0"/>
                <a:cs typeface="Arial" panose="020B0604020202020204" pitchFamily="34" charset="0"/>
              </a:rPr>
              <a:t>LIC. CYNTHIA ARELLANO MARTINEZ</a:t>
            </a:r>
          </a:p>
          <a:p>
            <a:pPr algn="ctr"/>
            <a:r>
              <a:rPr lang="es-MX" sz="1000" b="0" spc="-5" baseline="0">
                <a:latin typeface="Arial" panose="020B0604020202020204" pitchFamily="34" charset="0"/>
                <a:cs typeface="Arial" panose="020B0604020202020204" pitchFamily="34" charset="0"/>
              </a:rPr>
              <a:t>PRESIDENTA MUNICIPAL DE ZAPOTLAN DE JUAREZ</a:t>
            </a:r>
            <a:endParaRPr sz="1000" b="0" spc="0">
              <a:latin typeface="Arial" panose="020B0604020202020204" pitchFamily="34" charset="0"/>
              <a:cs typeface="Arial" panose="020B0604020202020204" pitchFamily="34" charset="0"/>
            </a:endParaRPr>
          </a:p>
        </xdr:txBody>
      </xdr:sp>
    </xdr:grpSp>
    <xdr:clientData/>
  </xdr:oneCellAnchor>
  <xdr:twoCellAnchor editAs="oneCell">
    <xdr:from>
      <xdr:col>0</xdr:col>
      <xdr:colOff>183544</xdr:colOff>
      <xdr:row>0</xdr:row>
      <xdr:rowOff>113992</xdr:rowOff>
    </xdr:from>
    <xdr:to>
      <xdr:col>0</xdr:col>
      <xdr:colOff>851647</xdr:colOff>
      <xdr:row>2</xdr:row>
      <xdr:rowOff>190848</xdr:rowOff>
    </xdr:to>
    <xdr:pic>
      <xdr:nvPicPr>
        <xdr:cNvPr id="20" name="Imagen 19">
          <a:extLst>
            <a:ext uri="{FF2B5EF4-FFF2-40B4-BE49-F238E27FC236}">
              <a16:creationId xmlns:a16="http://schemas.microsoft.com/office/drawing/2014/main" id="{81F96853-323E-467E-A44B-9E3F2340631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83544" y="113992"/>
          <a:ext cx="668103" cy="547503"/>
        </a:xfrm>
        <a:prstGeom prst="rect">
          <a:avLst/>
        </a:prstGeom>
      </xdr:spPr>
    </xdr:pic>
    <xdr:clientData/>
  </xdr:twoCellAnchor>
  <xdr:twoCellAnchor editAs="oneCell">
    <xdr:from>
      <xdr:col>4</xdr:col>
      <xdr:colOff>1213904</xdr:colOff>
      <xdr:row>1</xdr:row>
      <xdr:rowOff>621</xdr:rowOff>
    </xdr:from>
    <xdr:to>
      <xdr:col>5</xdr:col>
      <xdr:colOff>1277573</xdr:colOff>
      <xdr:row>2</xdr:row>
      <xdr:rowOff>112059</xdr:rowOff>
    </xdr:to>
    <xdr:pic>
      <xdr:nvPicPr>
        <xdr:cNvPr id="21" name="Imagen 20">
          <a:extLst>
            <a:ext uri="{FF2B5EF4-FFF2-40B4-BE49-F238E27FC236}">
              <a16:creationId xmlns:a16="http://schemas.microsoft.com/office/drawing/2014/main" id="{6772570B-36C0-4566-967E-E1AEDD59171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917698" y="202327"/>
          <a:ext cx="2546893" cy="380379"/>
        </a:xfrm>
        <a:prstGeom prst="rect">
          <a:avLst/>
        </a:prstGeom>
      </xdr:spPr>
    </xdr:pic>
    <xdr:clientData/>
  </xdr:twoCellAnchor>
  <xdr:twoCellAnchor editAs="oneCell">
    <xdr:from>
      <xdr:col>0</xdr:col>
      <xdr:colOff>183846</xdr:colOff>
      <xdr:row>29</xdr:row>
      <xdr:rowOff>93569</xdr:rowOff>
    </xdr:from>
    <xdr:to>
      <xdr:col>5</xdr:col>
      <xdr:colOff>94013</xdr:colOff>
      <xdr:row>32</xdr:row>
      <xdr:rowOff>17367</xdr:rowOff>
    </xdr:to>
    <xdr:pic>
      <xdr:nvPicPr>
        <xdr:cNvPr id="23" name="Imagen 22">
          <a:extLst>
            <a:ext uri="{FF2B5EF4-FFF2-40B4-BE49-F238E27FC236}">
              <a16:creationId xmlns:a16="http://schemas.microsoft.com/office/drawing/2014/main" id="{EC073BA3-02DF-44DD-9DA2-76E1A98034E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83846" y="43247422"/>
          <a:ext cx="8739586" cy="439269"/>
        </a:xfrm>
        <a:prstGeom prst="rect">
          <a:avLst/>
        </a:prstGeom>
        <a:ln>
          <a:solidFill>
            <a:sysClr val="windowText" lastClr="000000"/>
          </a:solidFill>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138734</xdr:colOff>
      <xdr:row>46</xdr:row>
      <xdr:rowOff>129208</xdr:rowOff>
    </xdr:from>
    <xdr:to>
      <xdr:col>6</xdr:col>
      <xdr:colOff>981903</xdr:colOff>
      <xdr:row>61</xdr:row>
      <xdr:rowOff>87795</xdr:rowOff>
    </xdr:to>
    <xdr:graphicFrame macro="">
      <xdr:nvGraphicFramePr>
        <xdr:cNvPr id="6" name="Gráfico 5">
          <a:extLst>
            <a:ext uri="{FF2B5EF4-FFF2-40B4-BE49-F238E27FC236}">
              <a16:creationId xmlns:a16="http://schemas.microsoft.com/office/drawing/2014/main" id="{8CC0EB38-1EEB-4869-B21F-A561AA4F72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1179599</xdr:colOff>
      <xdr:row>52</xdr:row>
      <xdr:rowOff>57150</xdr:rowOff>
    </xdr:from>
    <xdr:to>
      <xdr:col>6</xdr:col>
      <xdr:colOff>228600</xdr:colOff>
      <xdr:row>58</xdr:row>
      <xdr:rowOff>9525</xdr:rowOff>
    </xdr:to>
    <xdr:sp macro="" textlink="$I$46">
      <xdr:nvSpPr>
        <xdr:cNvPr id="7" name="CuadroTexto 6">
          <a:extLst>
            <a:ext uri="{FF2B5EF4-FFF2-40B4-BE49-F238E27FC236}">
              <a16:creationId xmlns:a16="http://schemas.microsoft.com/office/drawing/2014/main" id="{35EE293B-47AA-4E6F-9165-0DE29ADD449D}"/>
            </a:ext>
          </a:extLst>
        </xdr:cNvPr>
        <xdr:cNvSpPr txBox="1"/>
      </xdr:nvSpPr>
      <xdr:spPr>
        <a:xfrm>
          <a:off x="3560849" y="18716625"/>
          <a:ext cx="1344526" cy="923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129209</xdr:colOff>
      <xdr:row>46</xdr:row>
      <xdr:rowOff>138733</xdr:rowOff>
    </xdr:from>
    <xdr:to>
      <xdr:col>7</xdr:col>
      <xdr:colOff>77028</xdr:colOff>
      <xdr:row>61</xdr:row>
      <xdr:rowOff>97320</xdr:rowOff>
    </xdr:to>
    <xdr:graphicFrame macro="">
      <xdr:nvGraphicFramePr>
        <xdr:cNvPr id="2" name="Gráfico 1">
          <a:extLst>
            <a:ext uri="{FF2B5EF4-FFF2-40B4-BE49-F238E27FC236}">
              <a16:creationId xmlns:a16="http://schemas.microsoft.com/office/drawing/2014/main" id="{2A180D75-E06E-4FD7-8F65-B539A362A4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362690</xdr:colOff>
      <xdr:row>52</xdr:row>
      <xdr:rowOff>114909</xdr:rowOff>
    </xdr:from>
    <xdr:to>
      <xdr:col>6</xdr:col>
      <xdr:colOff>133350</xdr:colOff>
      <xdr:row>58</xdr:row>
      <xdr:rowOff>66675</xdr:rowOff>
    </xdr:to>
    <xdr:sp macro="" textlink="$I$46">
      <xdr:nvSpPr>
        <xdr:cNvPr id="3" name="CuadroTexto 2">
          <a:extLst>
            <a:ext uri="{FF2B5EF4-FFF2-40B4-BE49-F238E27FC236}">
              <a16:creationId xmlns:a16="http://schemas.microsoft.com/office/drawing/2014/main" id="{868A11F5-810B-461B-81FB-DC8FA89D5DC8}"/>
            </a:ext>
          </a:extLst>
        </xdr:cNvPr>
        <xdr:cNvSpPr txBox="1"/>
      </xdr:nvSpPr>
      <xdr:spPr>
        <a:xfrm>
          <a:off x="3401165" y="17212284"/>
          <a:ext cx="951760" cy="9233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18%</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8CC85381-4F72-46D2-8B85-B4D31631E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8888B3A4-6334-4812-A198-7BC21B822454}"/>
            </a:ext>
          </a:extLst>
        </xdr:cNvPr>
        <xdr:cNvSpPr txBox="1"/>
      </xdr:nvSpPr>
      <xdr:spPr>
        <a:xfrm>
          <a:off x="3730058" y="18089705"/>
          <a:ext cx="1142064" cy="734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3" name="Gráfico 2">
          <a:extLst>
            <a:ext uri="{FF2B5EF4-FFF2-40B4-BE49-F238E27FC236}">
              <a16:creationId xmlns:a16="http://schemas.microsoft.com/office/drawing/2014/main" id="{71E24042-DF9F-4C9F-913D-E939A4101D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54</xdr:row>
      <xdr:rowOff>91937</xdr:rowOff>
    </xdr:from>
    <xdr:to>
      <xdr:col>5</xdr:col>
      <xdr:colOff>765726</xdr:colOff>
      <xdr:row>59</xdr:row>
      <xdr:rowOff>42240</xdr:rowOff>
    </xdr:to>
    <xdr:sp macro="" textlink="$I$49">
      <xdr:nvSpPr>
        <xdr:cNvPr id="4" name="CuadroTexto 3">
          <a:extLst>
            <a:ext uri="{FF2B5EF4-FFF2-40B4-BE49-F238E27FC236}">
              <a16:creationId xmlns:a16="http://schemas.microsoft.com/office/drawing/2014/main" id="{F79E44A3-F9A3-43EE-979A-9F86DA521165}"/>
            </a:ext>
          </a:extLst>
        </xdr:cNvPr>
        <xdr:cNvSpPr txBox="1"/>
      </xdr:nvSpPr>
      <xdr:spPr>
        <a:xfrm>
          <a:off x="3386597" y="21742262"/>
          <a:ext cx="1379629"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17%</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6DA33E8-5026-4BD9-BB35-FC53D52E0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650541</xdr:colOff>
      <xdr:row>57</xdr:row>
      <xdr:rowOff>125275</xdr:rowOff>
    </xdr:from>
    <xdr:to>
      <xdr:col>5</xdr:col>
      <xdr:colOff>772870</xdr:colOff>
      <xdr:row>62</xdr:row>
      <xdr:rowOff>75578</xdr:rowOff>
    </xdr:to>
    <xdr:sp macro="" textlink="$I$52">
      <xdr:nvSpPr>
        <xdr:cNvPr id="3" name="CuadroTexto 2">
          <a:extLst>
            <a:ext uri="{FF2B5EF4-FFF2-40B4-BE49-F238E27FC236}">
              <a16:creationId xmlns:a16="http://schemas.microsoft.com/office/drawing/2014/main" id="{9CDBA6FF-40FC-4526-B7E0-82951B6F4459}"/>
            </a:ext>
          </a:extLst>
        </xdr:cNvPr>
        <xdr:cNvSpPr txBox="1"/>
      </xdr:nvSpPr>
      <xdr:spPr>
        <a:xfrm>
          <a:off x="3400885" y="18175150"/>
          <a:ext cx="1301048" cy="7837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30%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42D1960-A2E3-4D2F-9D98-E08A2E4C1B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601984</xdr:colOff>
      <xdr:row>57</xdr:row>
      <xdr:rowOff>73301</xdr:rowOff>
    </xdr:from>
    <xdr:to>
      <xdr:col>5</xdr:col>
      <xdr:colOff>724313</xdr:colOff>
      <xdr:row>62</xdr:row>
      <xdr:rowOff>23604</xdr:rowOff>
    </xdr:to>
    <xdr:sp macro="" textlink="$I$52">
      <xdr:nvSpPr>
        <xdr:cNvPr id="3" name="CuadroTexto 2">
          <a:extLst>
            <a:ext uri="{FF2B5EF4-FFF2-40B4-BE49-F238E27FC236}">
              <a16:creationId xmlns:a16="http://schemas.microsoft.com/office/drawing/2014/main" id="{C975FC1F-0E85-4F67-B630-05F5CBCAA22C}"/>
            </a:ext>
          </a:extLst>
        </xdr:cNvPr>
        <xdr:cNvSpPr txBox="1"/>
      </xdr:nvSpPr>
      <xdr:spPr>
        <a:xfrm>
          <a:off x="3678559" y="17608826"/>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29%</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B332990-8141-412B-ACEE-B18B9EC185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633872</xdr:colOff>
      <xdr:row>57</xdr:row>
      <xdr:rowOff>101462</xdr:rowOff>
    </xdr:from>
    <xdr:to>
      <xdr:col>5</xdr:col>
      <xdr:colOff>756201</xdr:colOff>
      <xdr:row>62</xdr:row>
      <xdr:rowOff>51765</xdr:rowOff>
    </xdr:to>
    <xdr:sp macro="" textlink="$I$52">
      <xdr:nvSpPr>
        <xdr:cNvPr id="3" name="CuadroTexto 2">
          <a:extLst>
            <a:ext uri="{FF2B5EF4-FFF2-40B4-BE49-F238E27FC236}">
              <a16:creationId xmlns:a16="http://schemas.microsoft.com/office/drawing/2014/main" id="{4BE8715D-4F9B-4216-B8C5-D761CAD678D2}"/>
            </a:ext>
          </a:extLst>
        </xdr:cNvPr>
        <xdr:cNvSpPr txBox="1"/>
      </xdr:nvSpPr>
      <xdr:spPr>
        <a:xfrm>
          <a:off x="3710447" y="172750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65921026-BAE9-4088-A2DA-344A279D1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510047</xdr:colOff>
      <xdr:row>57</xdr:row>
      <xdr:rowOff>44312</xdr:rowOff>
    </xdr:from>
    <xdr:to>
      <xdr:col>5</xdr:col>
      <xdr:colOff>632376</xdr:colOff>
      <xdr:row>61</xdr:row>
      <xdr:rowOff>156540</xdr:rowOff>
    </xdr:to>
    <xdr:sp macro="" textlink="$I$52">
      <xdr:nvSpPr>
        <xdr:cNvPr id="3" name="CuadroTexto 2">
          <a:extLst>
            <a:ext uri="{FF2B5EF4-FFF2-40B4-BE49-F238E27FC236}">
              <a16:creationId xmlns:a16="http://schemas.microsoft.com/office/drawing/2014/main" id="{186C9C55-DD0B-4ACB-89F0-6E50ACAE8B28}"/>
            </a:ext>
          </a:extLst>
        </xdr:cNvPr>
        <xdr:cNvSpPr txBox="1"/>
      </xdr:nvSpPr>
      <xdr:spPr>
        <a:xfrm>
          <a:off x="3586622" y="1721788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23%</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40B2F824-DF81-47F2-9290-00C8B6361E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519572</xdr:colOff>
      <xdr:row>57</xdr:row>
      <xdr:rowOff>72887</xdr:rowOff>
    </xdr:from>
    <xdr:to>
      <xdr:col>5</xdr:col>
      <xdr:colOff>641901</xdr:colOff>
      <xdr:row>62</xdr:row>
      <xdr:rowOff>23190</xdr:rowOff>
    </xdr:to>
    <xdr:sp macro="" textlink="$I$52">
      <xdr:nvSpPr>
        <xdr:cNvPr id="3" name="CuadroTexto 2">
          <a:extLst>
            <a:ext uri="{FF2B5EF4-FFF2-40B4-BE49-F238E27FC236}">
              <a16:creationId xmlns:a16="http://schemas.microsoft.com/office/drawing/2014/main" id="{6A9B0C58-A167-4CE5-9BC2-120A61A1EBB5}"/>
            </a:ext>
          </a:extLst>
        </xdr:cNvPr>
        <xdr:cNvSpPr txBox="1"/>
      </xdr:nvSpPr>
      <xdr:spPr>
        <a:xfrm>
          <a:off x="3596147" y="17246462"/>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293914</xdr:colOff>
      <xdr:row>4</xdr:row>
      <xdr:rowOff>10885</xdr:rowOff>
    </xdr:from>
    <xdr:to>
      <xdr:col>2</xdr:col>
      <xdr:colOff>560615</xdr:colOff>
      <xdr:row>4</xdr:row>
      <xdr:rowOff>239485</xdr:rowOff>
    </xdr:to>
    <xdr:sp macro="" textlink="">
      <xdr:nvSpPr>
        <xdr:cNvPr id="2" name="Rectángulo 1">
          <a:extLst>
            <a:ext uri="{FF2B5EF4-FFF2-40B4-BE49-F238E27FC236}">
              <a16:creationId xmlns:a16="http://schemas.microsoft.com/office/drawing/2014/main" id="{65B03DFF-6E09-44FD-ABE3-82158D7551A0}"/>
            </a:ext>
          </a:extLst>
        </xdr:cNvPr>
        <xdr:cNvSpPr/>
      </xdr:nvSpPr>
      <xdr:spPr>
        <a:xfrm>
          <a:off x="740228" y="1475014"/>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1</a:t>
          </a:r>
        </a:p>
      </xdr:txBody>
    </xdr:sp>
    <xdr:clientData/>
  </xdr:twoCellAnchor>
  <xdr:twoCellAnchor>
    <xdr:from>
      <xdr:col>2</xdr:col>
      <xdr:colOff>685801</xdr:colOff>
      <xdr:row>4</xdr:row>
      <xdr:rowOff>10885</xdr:rowOff>
    </xdr:from>
    <xdr:to>
      <xdr:col>2</xdr:col>
      <xdr:colOff>952502</xdr:colOff>
      <xdr:row>4</xdr:row>
      <xdr:rowOff>239485</xdr:rowOff>
    </xdr:to>
    <xdr:sp macro="" textlink="">
      <xdr:nvSpPr>
        <xdr:cNvPr id="9" name="Rectángulo 8">
          <a:extLst>
            <a:ext uri="{FF2B5EF4-FFF2-40B4-BE49-F238E27FC236}">
              <a16:creationId xmlns:a16="http://schemas.microsoft.com/office/drawing/2014/main" id="{BAEBFA43-9017-499E-9681-8B3432236D34}"/>
            </a:ext>
          </a:extLst>
        </xdr:cNvPr>
        <xdr:cNvSpPr/>
      </xdr:nvSpPr>
      <xdr:spPr>
        <a:xfrm>
          <a:off x="1132115" y="1475014"/>
          <a:ext cx="266701" cy="228600"/>
        </a:xfrm>
        <a:prstGeom prst="rect">
          <a:avLst/>
        </a:prstGeom>
        <a:no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2</a:t>
          </a:r>
        </a:p>
      </xdr:txBody>
    </xdr:sp>
    <xdr:clientData/>
  </xdr:twoCellAnchor>
  <xdr:twoCellAnchor>
    <xdr:from>
      <xdr:col>3</xdr:col>
      <xdr:colOff>0</xdr:colOff>
      <xdr:row>4</xdr:row>
      <xdr:rowOff>16328</xdr:rowOff>
    </xdr:from>
    <xdr:to>
      <xdr:col>4</xdr:col>
      <xdr:colOff>103415</xdr:colOff>
      <xdr:row>4</xdr:row>
      <xdr:rowOff>244928</xdr:rowOff>
    </xdr:to>
    <xdr:sp macro="" textlink="">
      <xdr:nvSpPr>
        <xdr:cNvPr id="10" name="Rectángulo 9">
          <a:extLst>
            <a:ext uri="{FF2B5EF4-FFF2-40B4-BE49-F238E27FC236}">
              <a16:creationId xmlns:a16="http://schemas.microsoft.com/office/drawing/2014/main" id="{34B5C0CA-280F-49AF-8B26-5844C42FB22E}"/>
            </a:ext>
          </a:extLst>
        </xdr:cNvPr>
        <xdr:cNvSpPr/>
      </xdr:nvSpPr>
      <xdr:spPr>
        <a:xfrm>
          <a:off x="1524000"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3</a:t>
          </a:r>
        </a:p>
      </xdr:txBody>
    </xdr:sp>
    <xdr:clientData/>
  </xdr:twoCellAnchor>
  <xdr:twoCellAnchor>
    <xdr:from>
      <xdr:col>4</xdr:col>
      <xdr:colOff>212271</xdr:colOff>
      <xdr:row>4</xdr:row>
      <xdr:rowOff>16328</xdr:rowOff>
    </xdr:from>
    <xdr:to>
      <xdr:col>5</xdr:col>
      <xdr:colOff>250372</xdr:colOff>
      <xdr:row>4</xdr:row>
      <xdr:rowOff>244928</xdr:rowOff>
    </xdr:to>
    <xdr:sp macro="" textlink="">
      <xdr:nvSpPr>
        <xdr:cNvPr id="11" name="Rectángulo 10">
          <a:extLst>
            <a:ext uri="{FF2B5EF4-FFF2-40B4-BE49-F238E27FC236}">
              <a16:creationId xmlns:a16="http://schemas.microsoft.com/office/drawing/2014/main" id="{AE683826-E1AE-40B6-8613-F8DDA27B2493}"/>
            </a:ext>
          </a:extLst>
        </xdr:cNvPr>
        <xdr:cNvSpPr/>
      </xdr:nvSpPr>
      <xdr:spPr>
        <a:xfrm>
          <a:off x="1899557"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4</a:t>
          </a:r>
        </a:p>
      </xdr:txBody>
    </xdr:sp>
    <xdr:clientData/>
  </xdr:twoCellAnchor>
  <xdr:twoCellAnchor editAs="oneCell">
    <xdr:from>
      <xdr:col>0</xdr:col>
      <xdr:colOff>0</xdr:colOff>
      <xdr:row>30</xdr:row>
      <xdr:rowOff>66675</xdr:rowOff>
    </xdr:from>
    <xdr:to>
      <xdr:col>14</xdr:col>
      <xdr:colOff>9525</xdr:colOff>
      <xdr:row>32</xdr:row>
      <xdr:rowOff>59080</xdr:rowOff>
    </xdr:to>
    <xdr:pic>
      <xdr:nvPicPr>
        <xdr:cNvPr id="12" name="Imagen 11">
          <a:extLst>
            <a:ext uri="{FF2B5EF4-FFF2-40B4-BE49-F238E27FC236}">
              <a16:creationId xmlns:a16="http://schemas.microsoft.com/office/drawing/2014/main" id="{919F9B2D-4F6C-4627-8810-F8EB1AD4A4A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886825"/>
          <a:ext cx="7553325" cy="392455"/>
        </a:xfrm>
        <a:prstGeom prst="rect">
          <a:avLst/>
        </a:prstGeom>
        <a:ln>
          <a:solidFill>
            <a:sysClr val="windowText" lastClr="000000"/>
          </a:solidFill>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FE4F5B0-47E1-478C-9D3C-FA7ACB39EE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681497</xdr:colOff>
      <xdr:row>57</xdr:row>
      <xdr:rowOff>101462</xdr:rowOff>
    </xdr:from>
    <xdr:to>
      <xdr:col>5</xdr:col>
      <xdr:colOff>803826</xdr:colOff>
      <xdr:row>62</xdr:row>
      <xdr:rowOff>51765</xdr:rowOff>
    </xdr:to>
    <xdr:sp macro="" textlink="$I$52">
      <xdr:nvSpPr>
        <xdr:cNvPr id="3" name="CuadroTexto 2">
          <a:extLst>
            <a:ext uri="{FF2B5EF4-FFF2-40B4-BE49-F238E27FC236}">
              <a16:creationId xmlns:a16="http://schemas.microsoft.com/office/drawing/2014/main" id="{F78DB0F0-8472-4454-8C70-106C0E2EC44A}"/>
            </a:ext>
          </a:extLst>
        </xdr:cNvPr>
        <xdr:cNvSpPr txBox="1"/>
      </xdr:nvSpPr>
      <xdr:spPr>
        <a:xfrm>
          <a:off x="3758072" y="172750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AA376B7-87D9-419A-A7CE-746DB49F0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624347</xdr:colOff>
      <xdr:row>57</xdr:row>
      <xdr:rowOff>72887</xdr:rowOff>
    </xdr:from>
    <xdr:to>
      <xdr:col>5</xdr:col>
      <xdr:colOff>746676</xdr:colOff>
      <xdr:row>62</xdr:row>
      <xdr:rowOff>23190</xdr:rowOff>
    </xdr:to>
    <xdr:sp macro="" textlink="$I$52">
      <xdr:nvSpPr>
        <xdr:cNvPr id="3" name="CuadroTexto 2">
          <a:extLst>
            <a:ext uri="{FF2B5EF4-FFF2-40B4-BE49-F238E27FC236}">
              <a16:creationId xmlns:a16="http://schemas.microsoft.com/office/drawing/2014/main" id="{DDFB1FBF-A5C3-40BF-8774-AB2433C488B6}"/>
            </a:ext>
          </a:extLst>
        </xdr:cNvPr>
        <xdr:cNvSpPr txBox="1"/>
      </xdr:nvSpPr>
      <xdr:spPr>
        <a:xfrm>
          <a:off x="3700922" y="179608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35927373-FF5C-4B5E-9F4A-6CB02C5D41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535447</xdr:colOff>
      <xdr:row>57</xdr:row>
      <xdr:rowOff>149087</xdr:rowOff>
    </xdr:from>
    <xdr:to>
      <xdr:col>5</xdr:col>
      <xdr:colOff>657776</xdr:colOff>
      <xdr:row>62</xdr:row>
      <xdr:rowOff>99390</xdr:rowOff>
    </xdr:to>
    <xdr:sp macro="" textlink="$I$52">
      <xdr:nvSpPr>
        <xdr:cNvPr id="3" name="CuadroTexto 2">
          <a:extLst>
            <a:ext uri="{FF2B5EF4-FFF2-40B4-BE49-F238E27FC236}">
              <a16:creationId xmlns:a16="http://schemas.microsoft.com/office/drawing/2014/main" id="{9DE93A00-CFFD-49A7-A6A8-126E927367CA}"/>
            </a:ext>
          </a:extLst>
        </xdr:cNvPr>
        <xdr:cNvSpPr txBox="1"/>
      </xdr:nvSpPr>
      <xdr:spPr>
        <a:xfrm>
          <a:off x="3615197" y="17802087"/>
          <a:ext cx="1138329" cy="744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17%</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AF5E9277-B686-4119-A007-69CF073489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595772</xdr:colOff>
      <xdr:row>57</xdr:row>
      <xdr:rowOff>110987</xdr:rowOff>
    </xdr:from>
    <xdr:to>
      <xdr:col>5</xdr:col>
      <xdr:colOff>718101</xdr:colOff>
      <xdr:row>62</xdr:row>
      <xdr:rowOff>61290</xdr:rowOff>
    </xdr:to>
    <xdr:sp macro="" textlink="$I$52">
      <xdr:nvSpPr>
        <xdr:cNvPr id="3" name="CuadroTexto 2">
          <a:extLst>
            <a:ext uri="{FF2B5EF4-FFF2-40B4-BE49-F238E27FC236}">
              <a16:creationId xmlns:a16="http://schemas.microsoft.com/office/drawing/2014/main" id="{FC59CE2E-9F5D-4424-B90D-7497B56E9EFD}"/>
            </a:ext>
          </a:extLst>
        </xdr:cNvPr>
        <xdr:cNvSpPr txBox="1"/>
      </xdr:nvSpPr>
      <xdr:spPr>
        <a:xfrm>
          <a:off x="3672347" y="179989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796C2E8A-281C-4C16-97D3-E254F6714E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605297</xdr:colOff>
      <xdr:row>57</xdr:row>
      <xdr:rowOff>82412</xdr:rowOff>
    </xdr:from>
    <xdr:to>
      <xdr:col>5</xdr:col>
      <xdr:colOff>727626</xdr:colOff>
      <xdr:row>62</xdr:row>
      <xdr:rowOff>32715</xdr:rowOff>
    </xdr:to>
    <xdr:sp macro="" textlink="$I$52">
      <xdr:nvSpPr>
        <xdr:cNvPr id="3" name="CuadroTexto 2">
          <a:extLst>
            <a:ext uri="{FF2B5EF4-FFF2-40B4-BE49-F238E27FC236}">
              <a16:creationId xmlns:a16="http://schemas.microsoft.com/office/drawing/2014/main" id="{741B7E7E-FBC5-47EA-AE13-7F61BA5CA0DD}"/>
            </a:ext>
          </a:extLst>
        </xdr:cNvPr>
        <xdr:cNvSpPr txBox="1"/>
      </xdr:nvSpPr>
      <xdr:spPr>
        <a:xfrm>
          <a:off x="3681872" y="17970362"/>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10E754D9-EF98-48BB-9F91-46743A6FAE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558793</xdr:colOff>
      <xdr:row>57</xdr:row>
      <xdr:rowOff>14616</xdr:rowOff>
    </xdr:from>
    <xdr:to>
      <xdr:col>5</xdr:col>
      <xdr:colOff>681122</xdr:colOff>
      <xdr:row>61</xdr:row>
      <xdr:rowOff>121802</xdr:rowOff>
    </xdr:to>
    <xdr:sp macro="" textlink="$I$52">
      <xdr:nvSpPr>
        <xdr:cNvPr id="3" name="CuadroTexto 2">
          <a:extLst>
            <a:ext uri="{FF2B5EF4-FFF2-40B4-BE49-F238E27FC236}">
              <a16:creationId xmlns:a16="http://schemas.microsoft.com/office/drawing/2014/main" id="{492F1856-0FCB-45C3-A72E-2B8C7A7D9064}"/>
            </a:ext>
          </a:extLst>
        </xdr:cNvPr>
        <xdr:cNvSpPr txBox="1"/>
      </xdr:nvSpPr>
      <xdr:spPr>
        <a:xfrm>
          <a:off x="3640411" y="17753528"/>
          <a:ext cx="1142064" cy="734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51603B8A-0A92-4D25-9F31-1C8F9A34C6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538622</xdr:colOff>
      <xdr:row>57</xdr:row>
      <xdr:rowOff>63362</xdr:rowOff>
    </xdr:from>
    <xdr:to>
      <xdr:col>5</xdr:col>
      <xdr:colOff>660951</xdr:colOff>
      <xdr:row>62</xdr:row>
      <xdr:rowOff>13665</xdr:rowOff>
    </xdr:to>
    <xdr:sp macro="" textlink="$I$52">
      <xdr:nvSpPr>
        <xdr:cNvPr id="3" name="CuadroTexto 2">
          <a:extLst>
            <a:ext uri="{FF2B5EF4-FFF2-40B4-BE49-F238E27FC236}">
              <a16:creationId xmlns:a16="http://schemas.microsoft.com/office/drawing/2014/main" id="{185A6D8F-9DFF-4A4C-AD82-3C5767F603E6}"/>
            </a:ext>
          </a:extLst>
        </xdr:cNvPr>
        <xdr:cNvSpPr txBox="1"/>
      </xdr:nvSpPr>
      <xdr:spPr>
        <a:xfrm>
          <a:off x="3615197" y="17951312"/>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7.xml><?xml version="1.0" encoding="utf-8"?>
<xdr:wsDr xmlns:xdr="http://schemas.openxmlformats.org/drawingml/2006/spreadsheetDrawing" xmlns:a="http://schemas.openxmlformats.org/drawingml/2006/main">
  <xdr:oneCellAnchor>
    <xdr:from>
      <xdr:col>0</xdr:col>
      <xdr:colOff>0</xdr:colOff>
      <xdr:row>19</xdr:row>
      <xdr:rowOff>406804</xdr:rowOff>
    </xdr:from>
    <xdr:ext cx="2245995" cy="9525"/>
    <xdr:sp macro="" textlink="">
      <xdr:nvSpPr>
        <xdr:cNvPr id="51" name="Shape 51">
          <a:extLst>
            <a:ext uri="{FF2B5EF4-FFF2-40B4-BE49-F238E27FC236}">
              <a16:creationId xmlns:a16="http://schemas.microsoft.com/office/drawing/2014/main" id="{00000000-0008-0000-0800-000033000000}"/>
            </a:ext>
          </a:extLst>
        </xdr:cNvPr>
        <xdr:cNvSpPr/>
      </xdr:nvSpPr>
      <xdr:spPr>
        <a:xfrm>
          <a:off x="0" y="596127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4</xdr:col>
      <xdr:colOff>83419</xdr:colOff>
      <xdr:row>19</xdr:row>
      <xdr:rowOff>374698</xdr:rowOff>
    </xdr:from>
    <xdr:ext cx="2245995" cy="9525"/>
    <xdr:sp macro="" textlink="">
      <xdr:nvSpPr>
        <xdr:cNvPr id="52" name="Shape 52">
          <a:extLst>
            <a:ext uri="{FF2B5EF4-FFF2-40B4-BE49-F238E27FC236}">
              <a16:creationId xmlns:a16="http://schemas.microsoft.com/office/drawing/2014/main" id="{00000000-0008-0000-0800-000034000000}"/>
            </a:ext>
          </a:extLst>
        </xdr:cNvPr>
        <xdr:cNvSpPr/>
      </xdr:nvSpPr>
      <xdr:spPr>
        <a:xfrm>
          <a:off x="3583054" y="5929164"/>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twoCellAnchor editAs="oneCell">
    <xdr:from>
      <xdr:col>0</xdr:col>
      <xdr:colOff>247650</xdr:colOff>
      <xdr:row>0</xdr:row>
      <xdr:rowOff>28575</xdr:rowOff>
    </xdr:from>
    <xdr:to>
      <xdr:col>0</xdr:col>
      <xdr:colOff>590550</xdr:colOff>
      <xdr:row>0</xdr:row>
      <xdr:rowOff>309578</xdr:rowOff>
    </xdr:to>
    <xdr:pic>
      <xdr:nvPicPr>
        <xdr:cNvPr id="6" name="Imagen 5">
          <a:extLst>
            <a:ext uri="{FF2B5EF4-FFF2-40B4-BE49-F238E27FC236}">
              <a16:creationId xmlns:a16="http://schemas.microsoft.com/office/drawing/2014/main" id="{3BE08758-D582-4C70-8541-9908159CE0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47650" y="28575"/>
          <a:ext cx="342900" cy="281003"/>
        </a:xfrm>
        <a:prstGeom prst="rect">
          <a:avLst/>
        </a:prstGeom>
      </xdr:spPr>
    </xdr:pic>
    <xdr:clientData/>
  </xdr:twoCellAnchor>
  <xdr:twoCellAnchor editAs="oneCell">
    <xdr:from>
      <xdr:col>5</xdr:col>
      <xdr:colOff>53788</xdr:colOff>
      <xdr:row>0</xdr:row>
      <xdr:rowOff>77130</xdr:rowOff>
    </xdr:from>
    <xdr:to>
      <xdr:col>5</xdr:col>
      <xdr:colOff>1399614</xdr:colOff>
      <xdr:row>0</xdr:row>
      <xdr:rowOff>277835</xdr:rowOff>
    </xdr:to>
    <xdr:pic>
      <xdr:nvPicPr>
        <xdr:cNvPr id="7" name="Imagen 6">
          <a:extLst>
            <a:ext uri="{FF2B5EF4-FFF2-40B4-BE49-F238E27FC236}">
              <a16:creationId xmlns:a16="http://schemas.microsoft.com/office/drawing/2014/main" id="{7220409D-8F83-4B46-9E5A-5BC404EC8AC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321113" y="77130"/>
          <a:ext cx="1345826" cy="200705"/>
        </a:xfrm>
        <a:prstGeom prst="rect">
          <a:avLst/>
        </a:prstGeom>
      </xdr:spPr>
    </xdr:pic>
    <xdr:clientData/>
  </xdr:twoCellAnchor>
  <xdr:twoCellAnchor editAs="oneCell">
    <xdr:from>
      <xdr:col>0</xdr:col>
      <xdr:colOff>0</xdr:colOff>
      <xdr:row>20</xdr:row>
      <xdr:rowOff>0</xdr:rowOff>
    </xdr:from>
    <xdr:to>
      <xdr:col>5</xdr:col>
      <xdr:colOff>1200150</xdr:colOff>
      <xdr:row>22</xdr:row>
      <xdr:rowOff>13881</xdr:rowOff>
    </xdr:to>
    <xdr:pic>
      <xdr:nvPicPr>
        <xdr:cNvPr id="9" name="Imagen 8">
          <a:extLst>
            <a:ext uri="{FF2B5EF4-FFF2-40B4-BE49-F238E27FC236}">
              <a16:creationId xmlns:a16="http://schemas.microsoft.com/office/drawing/2014/main" id="{A9539AE2-5A45-45B6-B944-A61DEC27D5A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5362575"/>
          <a:ext cx="6467475" cy="337732"/>
        </a:xfrm>
        <a:prstGeom prst="rect">
          <a:avLst/>
        </a:prstGeom>
        <a:ln>
          <a:solidFill>
            <a:sysClr val="windowText" lastClr="000000"/>
          </a:solidFill>
        </a:ln>
      </xdr:spPr>
    </xdr:pic>
    <xdr:clientData/>
  </xdr:twoCellAnchor>
</xdr:wsDr>
</file>

<file path=xl/drawings/drawing28.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C834ED2-C6F3-4696-8F2D-DAA165AC5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ACAC4314-6168-4D17-A7FB-2F6E68207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6B1E80DA-7035-4F67-864C-9F2FD2D87137}"/>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B262360-8BFA-49DE-B0E4-D6B4B4ECE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5678E32-673F-4289-9746-D2685A7CA6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8508B0FD-3D70-4D42-876E-55A71E58FE7B}"/>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161924</xdr:colOff>
      <xdr:row>0</xdr:row>
      <xdr:rowOff>48746</xdr:rowOff>
    </xdr:from>
    <xdr:to>
      <xdr:col>0</xdr:col>
      <xdr:colOff>784411</xdr:colOff>
      <xdr:row>0</xdr:row>
      <xdr:rowOff>548696</xdr:rowOff>
    </xdr:to>
    <xdr:pic>
      <xdr:nvPicPr>
        <xdr:cNvPr id="5" name="Imagen 4">
          <a:extLst>
            <a:ext uri="{FF2B5EF4-FFF2-40B4-BE49-F238E27FC236}">
              <a16:creationId xmlns:a16="http://schemas.microsoft.com/office/drawing/2014/main" id="{E3672050-7E6C-4CBC-A258-EDC024E968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61924" y="48746"/>
          <a:ext cx="622487" cy="499950"/>
        </a:xfrm>
        <a:prstGeom prst="rect">
          <a:avLst/>
        </a:prstGeom>
      </xdr:spPr>
    </xdr:pic>
    <xdr:clientData/>
  </xdr:twoCellAnchor>
  <xdr:twoCellAnchor editAs="oneCell">
    <xdr:from>
      <xdr:col>2</xdr:col>
      <xdr:colOff>1546411</xdr:colOff>
      <xdr:row>0</xdr:row>
      <xdr:rowOff>158397</xdr:rowOff>
    </xdr:from>
    <xdr:to>
      <xdr:col>2</xdr:col>
      <xdr:colOff>3175867</xdr:colOff>
      <xdr:row>0</xdr:row>
      <xdr:rowOff>395409</xdr:rowOff>
    </xdr:to>
    <xdr:pic>
      <xdr:nvPicPr>
        <xdr:cNvPr id="3" name="Imagen 2">
          <a:extLst>
            <a:ext uri="{FF2B5EF4-FFF2-40B4-BE49-F238E27FC236}">
              <a16:creationId xmlns:a16="http://schemas.microsoft.com/office/drawing/2014/main" id="{256598E4-E0EE-4F7A-AFBD-EFCC48737C2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174440" y="158397"/>
          <a:ext cx="1629456" cy="237012"/>
        </a:xfrm>
        <a:prstGeom prst="rect">
          <a:avLst/>
        </a:prstGeom>
      </xdr:spPr>
    </xdr:pic>
    <xdr:clientData/>
  </xdr:twoCellAnchor>
  <xdr:twoCellAnchor editAs="oneCell">
    <xdr:from>
      <xdr:col>0</xdr:col>
      <xdr:colOff>103909</xdr:colOff>
      <xdr:row>12</xdr:row>
      <xdr:rowOff>68036</xdr:rowOff>
    </xdr:from>
    <xdr:to>
      <xdr:col>2</xdr:col>
      <xdr:colOff>3043997</xdr:colOff>
      <xdr:row>14</xdr:row>
      <xdr:rowOff>12220</xdr:rowOff>
    </xdr:to>
    <xdr:pic>
      <xdr:nvPicPr>
        <xdr:cNvPr id="8" name="Imagen 7">
          <a:extLst>
            <a:ext uri="{FF2B5EF4-FFF2-40B4-BE49-F238E27FC236}">
              <a16:creationId xmlns:a16="http://schemas.microsoft.com/office/drawing/2014/main" id="{284ED8D0-B805-4AC3-9DDA-6BA311B54DB6}"/>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03909" y="12242718"/>
          <a:ext cx="7556911" cy="394458"/>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173934</xdr:colOff>
      <xdr:row>0</xdr:row>
      <xdr:rowOff>52179</xdr:rowOff>
    </xdr:from>
    <xdr:to>
      <xdr:col>0</xdr:col>
      <xdr:colOff>685800</xdr:colOff>
      <xdr:row>0</xdr:row>
      <xdr:rowOff>463284</xdr:rowOff>
    </xdr:to>
    <xdr:pic>
      <xdr:nvPicPr>
        <xdr:cNvPr id="5" name="Imagen 4">
          <a:extLst>
            <a:ext uri="{FF2B5EF4-FFF2-40B4-BE49-F238E27FC236}">
              <a16:creationId xmlns:a16="http://schemas.microsoft.com/office/drawing/2014/main" id="{38559177-8331-45C5-89E4-8081352762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73934" y="52179"/>
          <a:ext cx="511866" cy="411105"/>
        </a:xfrm>
        <a:prstGeom prst="rect">
          <a:avLst/>
        </a:prstGeom>
      </xdr:spPr>
    </xdr:pic>
    <xdr:clientData/>
  </xdr:twoCellAnchor>
  <xdr:twoCellAnchor editAs="oneCell">
    <xdr:from>
      <xdr:col>3</xdr:col>
      <xdr:colOff>447437</xdr:colOff>
      <xdr:row>0</xdr:row>
      <xdr:rowOff>129075</xdr:rowOff>
    </xdr:from>
    <xdr:to>
      <xdr:col>3</xdr:col>
      <xdr:colOff>1758038</xdr:colOff>
      <xdr:row>0</xdr:row>
      <xdr:rowOff>319708</xdr:rowOff>
    </xdr:to>
    <xdr:pic>
      <xdr:nvPicPr>
        <xdr:cNvPr id="6" name="Imagen 5">
          <a:extLst>
            <a:ext uri="{FF2B5EF4-FFF2-40B4-BE49-F238E27FC236}">
              <a16:creationId xmlns:a16="http://schemas.microsoft.com/office/drawing/2014/main" id="{1B44BACA-5B1F-4D2C-891B-071F783B613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4952762" y="129075"/>
          <a:ext cx="1310601" cy="190633"/>
        </a:xfrm>
        <a:prstGeom prst="rect">
          <a:avLst/>
        </a:prstGeom>
      </xdr:spPr>
    </xdr:pic>
    <xdr:clientData/>
  </xdr:twoCellAnchor>
  <xdr:twoCellAnchor editAs="oneCell">
    <xdr:from>
      <xdr:col>0</xdr:col>
      <xdr:colOff>57150</xdr:colOff>
      <xdr:row>8</xdr:row>
      <xdr:rowOff>57150</xdr:rowOff>
    </xdr:from>
    <xdr:to>
      <xdr:col>4</xdr:col>
      <xdr:colOff>5384</xdr:colOff>
      <xdr:row>9</xdr:row>
      <xdr:rowOff>82123</xdr:rowOff>
    </xdr:to>
    <xdr:pic>
      <xdr:nvPicPr>
        <xdr:cNvPr id="7" name="Imagen 6">
          <a:extLst>
            <a:ext uri="{FF2B5EF4-FFF2-40B4-BE49-F238E27FC236}">
              <a16:creationId xmlns:a16="http://schemas.microsoft.com/office/drawing/2014/main" id="{2441E974-DA17-4A70-BFEE-D859926E56C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57150" y="3790950"/>
          <a:ext cx="6310934" cy="329773"/>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14</xdr:col>
      <xdr:colOff>514146</xdr:colOff>
      <xdr:row>2</xdr:row>
      <xdr:rowOff>632111</xdr:rowOff>
    </xdr:from>
    <xdr:to>
      <xdr:col>15</xdr:col>
      <xdr:colOff>268796</xdr:colOff>
      <xdr:row>2</xdr:row>
      <xdr:rowOff>2033647</xdr:rowOff>
    </xdr:to>
    <xdr:sp macro="" textlink="">
      <xdr:nvSpPr>
        <xdr:cNvPr id="2" name="Rectángulo 1">
          <a:extLst>
            <a:ext uri="{FF2B5EF4-FFF2-40B4-BE49-F238E27FC236}">
              <a16:creationId xmlns:a16="http://schemas.microsoft.com/office/drawing/2014/main" id="{174E39C8-D8DD-44A6-B07A-E40C99B5D0B4}"/>
            </a:ext>
          </a:extLst>
        </xdr:cNvPr>
        <xdr:cNvSpPr/>
      </xdr:nvSpPr>
      <xdr:spPr>
        <a:xfrm>
          <a:off x="10766510" y="1671202"/>
          <a:ext cx="291513" cy="140153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EFECTOS</a:t>
          </a:r>
        </a:p>
      </xdr:txBody>
    </xdr:sp>
    <xdr:clientData/>
  </xdr:twoCellAnchor>
  <xdr:twoCellAnchor>
    <xdr:from>
      <xdr:col>0</xdr:col>
      <xdr:colOff>126350</xdr:colOff>
      <xdr:row>2</xdr:row>
      <xdr:rowOff>121227</xdr:rowOff>
    </xdr:from>
    <xdr:to>
      <xdr:col>4</xdr:col>
      <xdr:colOff>14771</xdr:colOff>
      <xdr:row>2</xdr:row>
      <xdr:rowOff>952500</xdr:rowOff>
    </xdr:to>
    <xdr:sp macro="" textlink="">
      <xdr:nvSpPr>
        <xdr:cNvPr id="62" name="Rectángulo 61">
          <a:extLst>
            <a:ext uri="{FF2B5EF4-FFF2-40B4-BE49-F238E27FC236}">
              <a16:creationId xmlns:a16="http://schemas.microsoft.com/office/drawing/2014/main" id="{2E65097F-4C21-4413-91DE-4AB16CE37DE5}"/>
            </a:ext>
          </a:extLst>
        </xdr:cNvPr>
        <xdr:cNvSpPr/>
      </xdr:nvSpPr>
      <xdr:spPr>
        <a:xfrm>
          <a:off x="126350" y="1160318"/>
          <a:ext cx="2555421" cy="831273"/>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Inseguridad:</a:t>
          </a:r>
          <a:r>
            <a:rPr lang="es-MX" sz="1000" baseline="0">
              <a:solidFill>
                <a:sysClr val="windowText" lastClr="000000"/>
              </a:solidFill>
              <a:effectLst/>
              <a:latin typeface="Arial" panose="020B0604020202020204" pitchFamily="34" charset="0"/>
              <a:ea typeface="+mn-ea"/>
              <a:cs typeface="Arial" panose="020B0604020202020204" pitchFamily="34" charset="0"/>
            </a:rPr>
            <a:t> Las calles obscuras favorecen la delincuencia y aumentan el riesgo de asaltos agrasiones o accidentes </a:t>
          </a:r>
          <a:endParaRPr lang="es-MX" sz="1000">
            <a:solidFill>
              <a:sysClr val="windowText" lastClr="000000"/>
            </a:solidFill>
            <a:effectLst/>
            <a:latin typeface="Arial" panose="020B0604020202020204" pitchFamily="34" charset="0"/>
            <a:cs typeface="Arial" panose="020B0604020202020204" pitchFamily="34" charset="0"/>
          </a:endParaRPr>
        </a:p>
        <a:p>
          <a:pPr algn="l"/>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12</xdr:col>
      <xdr:colOff>290386</xdr:colOff>
      <xdr:row>2</xdr:row>
      <xdr:rowOff>2747588</xdr:rowOff>
    </xdr:from>
    <xdr:to>
      <xdr:col>15</xdr:col>
      <xdr:colOff>490440</xdr:colOff>
      <xdr:row>2</xdr:row>
      <xdr:rowOff>3080963</xdr:rowOff>
    </xdr:to>
    <xdr:sp macro="" textlink="">
      <xdr:nvSpPr>
        <xdr:cNvPr id="70" name="Rectángulo 69">
          <a:extLst>
            <a:ext uri="{FF2B5EF4-FFF2-40B4-BE49-F238E27FC236}">
              <a16:creationId xmlns:a16="http://schemas.microsoft.com/office/drawing/2014/main" id="{BAEC4AA3-D0DC-4777-B012-08C35A5EC56C}"/>
            </a:ext>
          </a:extLst>
        </xdr:cNvPr>
        <xdr:cNvSpPr/>
      </xdr:nvSpPr>
      <xdr:spPr>
        <a:xfrm>
          <a:off x="9469022" y="3786679"/>
          <a:ext cx="1810645" cy="33337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PROBLEMA</a:t>
          </a:r>
          <a:r>
            <a:rPr lang="es-MX" sz="1100" baseline="0">
              <a:solidFill>
                <a:sysClr val="windowText" lastClr="000000"/>
              </a:solidFill>
              <a:latin typeface="Arial" panose="020B0604020202020204" pitchFamily="34" charset="0"/>
              <a:cs typeface="Arial" panose="020B0604020202020204" pitchFamily="34" charset="0"/>
            </a:rPr>
            <a:t> CENTRAL</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15</xdr:col>
      <xdr:colOff>49680</xdr:colOff>
      <xdr:row>2</xdr:row>
      <xdr:rowOff>3184181</xdr:rowOff>
    </xdr:from>
    <xdr:to>
      <xdr:col>15</xdr:col>
      <xdr:colOff>345275</xdr:colOff>
      <xdr:row>3</xdr:row>
      <xdr:rowOff>110750</xdr:rowOff>
    </xdr:to>
    <xdr:sp macro="" textlink="">
      <xdr:nvSpPr>
        <xdr:cNvPr id="71" name="Rectángulo 70">
          <a:extLst>
            <a:ext uri="{FF2B5EF4-FFF2-40B4-BE49-F238E27FC236}">
              <a16:creationId xmlns:a16="http://schemas.microsoft.com/office/drawing/2014/main" id="{F5EA124F-807E-4156-BB94-61163A2CB4D4}"/>
            </a:ext>
          </a:extLst>
        </xdr:cNvPr>
        <xdr:cNvSpPr/>
      </xdr:nvSpPr>
      <xdr:spPr>
        <a:xfrm>
          <a:off x="10838907" y="4223272"/>
          <a:ext cx="295595" cy="2122023"/>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CAUSAS</a:t>
          </a:r>
        </a:p>
      </xdr:txBody>
    </xdr:sp>
    <xdr:clientData/>
  </xdr:twoCellAnchor>
  <xdr:twoCellAnchor editAs="oneCell">
    <xdr:from>
      <xdr:col>0</xdr:col>
      <xdr:colOff>51955</xdr:colOff>
      <xdr:row>7</xdr:row>
      <xdr:rowOff>471919</xdr:rowOff>
    </xdr:from>
    <xdr:to>
      <xdr:col>10</xdr:col>
      <xdr:colOff>262553</xdr:colOff>
      <xdr:row>7</xdr:row>
      <xdr:rowOff>891884</xdr:rowOff>
    </xdr:to>
    <xdr:pic>
      <xdr:nvPicPr>
        <xdr:cNvPr id="91" name="Imagen 90">
          <a:extLst>
            <a:ext uri="{FF2B5EF4-FFF2-40B4-BE49-F238E27FC236}">
              <a16:creationId xmlns:a16="http://schemas.microsoft.com/office/drawing/2014/main" id="{DD704E36-21D7-45F9-99ED-044DF53B88A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51955" y="7329919"/>
          <a:ext cx="8679189" cy="419965"/>
        </a:xfrm>
        <a:prstGeom prst="rect">
          <a:avLst/>
        </a:prstGeom>
        <a:ln>
          <a:solidFill>
            <a:sysClr val="windowText" lastClr="000000"/>
          </a:solidFill>
        </a:ln>
      </xdr:spPr>
    </xdr:pic>
    <xdr:clientData/>
  </xdr:twoCellAnchor>
  <xdr:twoCellAnchor editAs="oneCell">
    <xdr:from>
      <xdr:col>0</xdr:col>
      <xdr:colOff>203948</xdr:colOff>
      <xdr:row>0</xdr:row>
      <xdr:rowOff>100854</xdr:rowOff>
    </xdr:from>
    <xdr:to>
      <xdr:col>0</xdr:col>
      <xdr:colOff>860310</xdr:colOff>
      <xdr:row>0</xdr:row>
      <xdr:rowOff>638736</xdr:rowOff>
    </xdr:to>
    <xdr:pic>
      <xdr:nvPicPr>
        <xdr:cNvPr id="92" name="Imagen 91">
          <a:extLst>
            <a:ext uri="{FF2B5EF4-FFF2-40B4-BE49-F238E27FC236}">
              <a16:creationId xmlns:a16="http://schemas.microsoft.com/office/drawing/2014/main" id="{66497772-8F4F-47EB-8463-9D566D51FF9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03948" y="100854"/>
          <a:ext cx="656362" cy="537882"/>
        </a:xfrm>
        <a:prstGeom prst="rect">
          <a:avLst/>
        </a:prstGeom>
      </xdr:spPr>
    </xdr:pic>
    <xdr:clientData/>
  </xdr:twoCellAnchor>
  <xdr:twoCellAnchor editAs="oneCell">
    <xdr:from>
      <xdr:col>10</xdr:col>
      <xdr:colOff>138391</xdr:colOff>
      <xdr:row>0</xdr:row>
      <xdr:rowOff>190869</xdr:rowOff>
    </xdr:from>
    <xdr:to>
      <xdr:col>15</xdr:col>
      <xdr:colOff>65836</xdr:colOff>
      <xdr:row>0</xdr:row>
      <xdr:rowOff>526676</xdr:rowOff>
    </xdr:to>
    <xdr:pic>
      <xdr:nvPicPr>
        <xdr:cNvPr id="93" name="Imagen 92">
          <a:extLst>
            <a:ext uri="{FF2B5EF4-FFF2-40B4-BE49-F238E27FC236}">
              <a16:creationId xmlns:a16="http://schemas.microsoft.com/office/drawing/2014/main" id="{1CE04A15-41FF-412C-B5D3-2208A9BF019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598832" y="190869"/>
          <a:ext cx="2247063" cy="335807"/>
        </a:xfrm>
        <a:prstGeom prst="rect">
          <a:avLst/>
        </a:prstGeom>
      </xdr:spPr>
    </xdr:pic>
    <xdr:clientData/>
  </xdr:twoCellAnchor>
  <xdr:twoCellAnchor>
    <xdr:from>
      <xdr:col>0</xdr:col>
      <xdr:colOff>106308</xdr:colOff>
      <xdr:row>2</xdr:row>
      <xdr:rowOff>1037927</xdr:rowOff>
    </xdr:from>
    <xdr:to>
      <xdr:col>3</xdr:col>
      <xdr:colOff>496956</xdr:colOff>
      <xdr:row>2</xdr:row>
      <xdr:rowOff>2043545</xdr:rowOff>
    </xdr:to>
    <xdr:sp macro="" textlink="">
      <xdr:nvSpPr>
        <xdr:cNvPr id="16" name="Rectángulo 15">
          <a:extLst>
            <a:ext uri="{FF2B5EF4-FFF2-40B4-BE49-F238E27FC236}">
              <a16:creationId xmlns:a16="http://schemas.microsoft.com/office/drawing/2014/main" id="{AA6B1553-0D6E-42ED-A2F7-51F2AFB92719}"/>
            </a:ext>
          </a:extLst>
        </xdr:cNvPr>
        <xdr:cNvSpPr/>
      </xdr:nvSpPr>
      <xdr:spPr>
        <a:xfrm>
          <a:off x="106308" y="2077018"/>
          <a:ext cx="2555421" cy="1005618"/>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El</a:t>
          </a:r>
          <a:r>
            <a:rPr lang="es-MX" sz="1000" baseline="0">
              <a:solidFill>
                <a:sysClr val="windowText" lastClr="000000"/>
              </a:solidFill>
              <a:effectLst/>
              <a:latin typeface="Arial" panose="020B0604020202020204" pitchFamily="34" charset="0"/>
              <a:ea typeface="+mn-ea"/>
              <a:cs typeface="Arial" panose="020B0604020202020204" pitchFamily="34" charset="0"/>
            </a:rPr>
            <a:t> deterioro y la falta de mantenimiento en calles así como la limpieza causa la ocupación de basura propicia la proliferación de plagas que pueden causar enfermedades</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4</xdr:col>
      <xdr:colOff>81742</xdr:colOff>
      <xdr:row>2</xdr:row>
      <xdr:rowOff>128484</xdr:rowOff>
    </xdr:from>
    <xdr:to>
      <xdr:col>7</xdr:col>
      <xdr:colOff>4799</xdr:colOff>
      <xdr:row>2</xdr:row>
      <xdr:rowOff>883227</xdr:rowOff>
    </xdr:to>
    <xdr:sp macro="" textlink="">
      <xdr:nvSpPr>
        <xdr:cNvPr id="17" name="Rectángulo 16">
          <a:extLst>
            <a:ext uri="{FF2B5EF4-FFF2-40B4-BE49-F238E27FC236}">
              <a16:creationId xmlns:a16="http://schemas.microsoft.com/office/drawing/2014/main" id="{DDE14891-EA4A-4E47-BB18-D1F7464E9021}"/>
            </a:ext>
          </a:extLst>
        </xdr:cNvPr>
        <xdr:cNvSpPr/>
      </xdr:nvSpPr>
      <xdr:spPr>
        <a:xfrm>
          <a:off x="2748742" y="1167575"/>
          <a:ext cx="2555421" cy="754743"/>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Inseguridad:</a:t>
          </a:r>
          <a:r>
            <a:rPr lang="es-MX" sz="1000" baseline="0">
              <a:solidFill>
                <a:sysClr val="windowText" lastClr="000000"/>
              </a:solidFill>
              <a:effectLst/>
              <a:latin typeface="Arial" panose="020B0604020202020204" pitchFamily="34" charset="0"/>
              <a:ea typeface="+mn-ea"/>
              <a:cs typeface="Arial" panose="020B0604020202020204" pitchFamily="34" charset="0"/>
            </a:rPr>
            <a:t> Las calles obscuras favorecen la delincuencia y aumentan el riesgo de asaltos agrasiones o accidentes </a:t>
          </a:r>
          <a:endParaRPr lang="es-MX" sz="100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4</xdr:col>
      <xdr:colOff>52623</xdr:colOff>
      <xdr:row>2</xdr:row>
      <xdr:rowOff>969817</xdr:rowOff>
    </xdr:from>
    <xdr:to>
      <xdr:col>6</xdr:col>
      <xdr:colOff>477908</xdr:colOff>
      <xdr:row>2</xdr:row>
      <xdr:rowOff>3117272</xdr:rowOff>
    </xdr:to>
    <xdr:sp macro="" textlink="">
      <xdr:nvSpPr>
        <xdr:cNvPr id="18" name="Rectángulo 17">
          <a:extLst>
            <a:ext uri="{FF2B5EF4-FFF2-40B4-BE49-F238E27FC236}">
              <a16:creationId xmlns:a16="http://schemas.microsoft.com/office/drawing/2014/main" id="{DB59934C-B0B6-4415-8507-6FBCF67FB5BA}"/>
            </a:ext>
          </a:extLst>
        </xdr:cNvPr>
        <xdr:cNvSpPr/>
      </xdr:nvSpPr>
      <xdr:spPr>
        <a:xfrm>
          <a:off x="2719623" y="2008908"/>
          <a:ext cx="2555421" cy="214745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000">
              <a:solidFill>
                <a:sysClr val="windowText" lastClr="000000"/>
              </a:solidFill>
              <a:effectLst/>
              <a:latin typeface="Arial" panose="020B0604020202020204" pitchFamily="34" charset="0"/>
              <a:ea typeface="+mn-ea"/>
              <a:cs typeface="Arial" panose="020B0604020202020204" pitchFamily="34" charset="0"/>
            </a:rPr>
            <a:t>Falta de mantenimiento  integral y sostenible a los espacios destinados para parques, jardines, destinados a la convivencia social, descanso y recreación.       -No se realizan recorridos de supervisión de  los edificios que identifiquen las  necesidades  de infraestructura.</a:t>
          </a:r>
          <a:endParaRPr lang="es-MX" sz="1000">
            <a:solidFill>
              <a:sysClr val="windowText" lastClr="000000"/>
            </a:solidFill>
            <a:effectLst/>
            <a:latin typeface="Arial" panose="020B0604020202020204" pitchFamily="34" charset="0"/>
            <a:cs typeface="Arial" panose="020B0604020202020204" pitchFamily="34" charset="0"/>
          </a:endParaRPr>
        </a:p>
        <a:p>
          <a:pPr algn="l"/>
          <a:r>
            <a:rPr lang="es-MX" sz="1000">
              <a:solidFill>
                <a:sysClr val="windowText" lastClr="000000"/>
              </a:solidFill>
              <a:effectLst/>
              <a:latin typeface="Arial" panose="020B0604020202020204" pitchFamily="34" charset="0"/>
              <a:ea typeface="+mn-ea"/>
              <a:cs typeface="Arial" panose="020B0604020202020204" pitchFamily="34" charset="0"/>
            </a:rPr>
            <a:t>- falta de  Diseño, rehabilitación, construcción y mantenimiento con perspectiva de género a los espacios públicos del municipio,  para las  personas con discapacidad, mujeres, niñas, niños </a:t>
          </a:r>
          <a:endParaRPr lang="es-MX" sz="1000">
            <a:solidFill>
              <a:sysClr val="windowText" lastClr="000000"/>
            </a:solidFill>
            <a:effectLst/>
            <a:latin typeface="Arial" panose="020B0604020202020204" pitchFamily="34" charset="0"/>
            <a:cs typeface="Arial" panose="020B0604020202020204" pitchFamily="34" charset="0"/>
          </a:endParaRPr>
        </a:p>
        <a:p>
          <a:pPr algn="l"/>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7</xdr:col>
      <xdr:colOff>80699</xdr:colOff>
      <xdr:row>2</xdr:row>
      <xdr:rowOff>138546</xdr:rowOff>
    </xdr:from>
    <xdr:to>
      <xdr:col>9</xdr:col>
      <xdr:colOff>1040374</xdr:colOff>
      <xdr:row>2</xdr:row>
      <xdr:rowOff>917864</xdr:rowOff>
    </xdr:to>
    <xdr:sp macro="" textlink="">
      <xdr:nvSpPr>
        <xdr:cNvPr id="19" name="Rectángulo 18">
          <a:extLst>
            <a:ext uri="{FF2B5EF4-FFF2-40B4-BE49-F238E27FC236}">
              <a16:creationId xmlns:a16="http://schemas.microsoft.com/office/drawing/2014/main" id="{02C9D448-90CD-4239-B039-6AC92E72F77D}"/>
            </a:ext>
          </a:extLst>
        </xdr:cNvPr>
        <xdr:cNvSpPr/>
      </xdr:nvSpPr>
      <xdr:spPr>
        <a:xfrm>
          <a:off x="5380063" y="1177637"/>
          <a:ext cx="2552947" cy="779318"/>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El deterioro de la infraestructura</a:t>
          </a:r>
          <a:r>
            <a:rPr lang="es-MX" sz="1000" baseline="0">
              <a:solidFill>
                <a:sysClr val="windowText" lastClr="000000"/>
              </a:solidFill>
              <a:effectLst/>
              <a:latin typeface="Arial" panose="020B0604020202020204" pitchFamily="34" charset="0"/>
              <a:ea typeface="+mn-ea"/>
              <a:cs typeface="Arial" panose="020B0604020202020204" pitchFamily="34" charset="0"/>
            </a:rPr>
            <a:t> de las líneas drenaje debido a la falta de mantenimiento el cual puede causar un foco de infección de salud  </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7</xdr:col>
      <xdr:colOff>82559</xdr:colOff>
      <xdr:row>2</xdr:row>
      <xdr:rowOff>987136</xdr:rowOff>
    </xdr:from>
    <xdr:to>
      <xdr:col>9</xdr:col>
      <xdr:colOff>1042234</xdr:colOff>
      <xdr:row>2</xdr:row>
      <xdr:rowOff>1991591</xdr:rowOff>
    </xdr:to>
    <xdr:sp macro="" textlink="">
      <xdr:nvSpPr>
        <xdr:cNvPr id="20" name="Rectángulo 19">
          <a:extLst>
            <a:ext uri="{FF2B5EF4-FFF2-40B4-BE49-F238E27FC236}">
              <a16:creationId xmlns:a16="http://schemas.microsoft.com/office/drawing/2014/main" id="{3AE159DF-1979-496A-AF2D-17AB0BB4AC06}"/>
            </a:ext>
          </a:extLst>
        </xdr:cNvPr>
        <xdr:cNvSpPr/>
      </xdr:nvSpPr>
      <xdr:spPr>
        <a:xfrm>
          <a:off x="5381923" y="2026227"/>
          <a:ext cx="2552947" cy="100445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s-MX" sz="1000">
              <a:solidFill>
                <a:sysClr val="windowText" lastClr="000000"/>
              </a:solidFill>
              <a:effectLst/>
              <a:latin typeface="Arial" panose="020B0604020202020204" pitchFamily="34" charset="0"/>
              <a:ea typeface="+mn-ea"/>
              <a:cs typeface="Arial" panose="020B0604020202020204" pitchFamily="34" charset="0"/>
            </a:rPr>
            <a:t>Obstrucción de los pozos de descarga de drenaje </a:t>
          </a:r>
          <a:endParaRPr lang="es-MX" sz="1000">
            <a:solidFill>
              <a:sysClr val="windowText" lastClr="000000"/>
            </a:solidFill>
            <a:effectLst/>
            <a:latin typeface="Arial" panose="020B0604020202020204" pitchFamily="34" charset="0"/>
            <a:cs typeface="Arial" panose="020B0604020202020204" pitchFamily="34" charset="0"/>
          </a:endParaRPr>
        </a:p>
        <a:p>
          <a:r>
            <a:rPr lang="es-MX" sz="1000">
              <a:solidFill>
                <a:sysClr val="windowText" lastClr="000000"/>
              </a:solidFill>
              <a:effectLst/>
              <a:latin typeface="Arial" panose="020B0604020202020204" pitchFamily="34" charset="0"/>
              <a:ea typeface="+mn-ea"/>
              <a:cs typeface="Arial" panose="020B0604020202020204" pitchFamily="34" charset="0"/>
            </a:rPr>
            <a:t>-Coladeras y alcantarillas tapadas. </a:t>
          </a:r>
          <a:endParaRPr lang="es-MX" sz="1000">
            <a:solidFill>
              <a:sysClr val="windowText" lastClr="000000"/>
            </a:solidFill>
            <a:effectLst/>
            <a:latin typeface="Arial" panose="020B0604020202020204" pitchFamily="34" charset="0"/>
            <a:cs typeface="Arial" panose="020B0604020202020204" pitchFamily="34" charset="0"/>
          </a:endParaRPr>
        </a:p>
        <a:p>
          <a:r>
            <a:rPr lang="es-MX" sz="1000">
              <a:solidFill>
                <a:sysClr val="windowText" lastClr="000000"/>
              </a:solidFill>
              <a:effectLst/>
              <a:latin typeface="Arial" panose="020B0604020202020204" pitchFamily="34" charset="0"/>
              <a:ea typeface="+mn-ea"/>
              <a:cs typeface="Arial" panose="020B0604020202020204" pitchFamily="34" charset="0"/>
            </a:rPr>
            <a:t>-Puentes subterráneos tapados</a:t>
          </a:r>
          <a:endParaRPr lang="es-MX" sz="1000">
            <a:solidFill>
              <a:sysClr val="windowText" lastClr="000000"/>
            </a:solidFill>
            <a:effectLst/>
            <a:latin typeface="Arial" panose="020B0604020202020204" pitchFamily="34" charset="0"/>
            <a:cs typeface="Arial" panose="020B0604020202020204" pitchFamily="34" charset="0"/>
          </a:endParaRPr>
        </a:p>
        <a:p>
          <a:r>
            <a:rPr lang="es-MX" sz="1000">
              <a:solidFill>
                <a:sysClr val="windowText" lastClr="000000"/>
              </a:solidFill>
              <a:effectLst/>
              <a:latin typeface="Arial" panose="020B0604020202020204" pitchFamily="34" charset="0"/>
              <a:ea typeface="+mn-ea"/>
              <a:cs typeface="Arial" panose="020B0604020202020204" pitchFamily="34" charset="0"/>
            </a:rPr>
            <a:t>-Mal funcionamiento y desabasto de agua tratada </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88001</xdr:colOff>
      <xdr:row>2</xdr:row>
      <xdr:rowOff>3185629</xdr:rowOff>
    </xdr:from>
    <xdr:to>
      <xdr:col>3</xdr:col>
      <xdr:colOff>478649</xdr:colOff>
      <xdr:row>2</xdr:row>
      <xdr:rowOff>3671454</xdr:rowOff>
    </xdr:to>
    <xdr:sp macro="" textlink="">
      <xdr:nvSpPr>
        <xdr:cNvPr id="22" name="Rectángulo 21">
          <a:extLst>
            <a:ext uri="{FF2B5EF4-FFF2-40B4-BE49-F238E27FC236}">
              <a16:creationId xmlns:a16="http://schemas.microsoft.com/office/drawing/2014/main" id="{01C861F9-EE6B-4C47-85E0-F86D0AAA5949}"/>
            </a:ext>
          </a:extLst>
        </xdr:cNvPr>
        <xdr:cNvSpPr/>
      </xdr:nvSpPr>
      <xdr:spPr>
        <a:xfrm>
          <a:off x="88001" y="4224720"/>
          <a:ext cx="2555421" cy="48582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00">
              <a:solidFill>
                <a:sysClr val="windowText" lastClr="000000"/>
              </a:solidFill>
              <a:effectLst/>
              <a:latin typeface="Arial" panose="020B0604020202020204" pitchFamily="34" charset="0"/>
              <a:ea typeface="+mn-ea"/>
              <a:cs typeface="Arial" panose="020B0604020202020204" pitchFamily="34" charset="0"/>
            </a:rPr>
            <a:t>DEFICIENTE COBERTURA DEL ALUMBRADO PÚBLICO </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86591</xdr:colOff>
      <xdr:row>2</xdr:row>
      <xdr:rowOff>3955152</xdr:rowOff>
    </xdr:from>
    <xdr:to>
      <xdr:col>3</xdr:col>
      <xdr:colOff>477239</xdr:colOff>
      <xdr:row>3</xdr:row>
      <xdr:rowOff>121228</xdr:rowOff>
    </xdr:to>
    <xdr:sp macro="" textlink="">
      <xdr:nvSpPr>
        <xdr:cNvPr id="23" name="Rectángulo 22">
          <a:extLst>
            <a:ext uri="{FF2B5EF4-FFF2-40B4-BE49-F238E27FC236}">
              <a16:creationId xmlns:a16="http://schemas.microsoft.com/office/drawing/2014/main" id="{22FAD700-B241-450B-B344-87F8E1DB01A9}"/>
            </a:ext>
          </a:extLst>
        </xdr:cNvPr>
        <xdr:cNvSpPr/>
      </xdr:nvSpPr>
      <xdr:spPr>
        <a:xfrm>
          <a:off x="86591" y="4994243"/>
          <a:ext cx="2555421" cy="1361530"/>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r>
            <a:rPr lang="en-US" sz="1100" b="0" i="0">
              <a:solidFill>
                <a:sysClr val="windowText" lastClr="000000"/>
              </a:solidFill>
              <a:effectLst/>
              <a:latin typeface="+mn-lt"/>
              <a:ea typeface="+mn-ea"/>
              <a:cs typeface="+mn-cs"/>
            </a:rPr>
            <a:t>-</a:t>
          </a:r>
          <a:r>
            <a:rPr lang="en-US" sz="1000" b="0" i="0">
              <a:solidFill>
                <a:sysClr val="windowText" lastClr="000000"/>
              </a:solidFill>
              <a:effectLst/>
              <a:latin typeface="Arial" panose="020B0604020202020204" pitchFamily="34" charset="0"/>
              <a:ea typeface="+mn-ea"/>
              <a:cs typeface="Arial" panose="020B0604020202020204" pitchFamily="34" charset="0"/>
            </a:rPr>
            <a:t>No se cuenta con un programa para ampliación del alumbrado público   </a:t>
          </a:r>
          <a:endParaRPr lang="es-MX" sz="1000" b="0" i="0">
            <a:solidFill>
              <a:sysClr val="windowText" lastClr="000000"/>
            </a:solidFill>
            <a:effectLst/>
            <a:latin typeface="Arial" panose="020B0604020202020204" pitchFamily="34" charset="0"/>
            <a:ea typeface="+mn-ea"/>
            <a:cs typeface="Arial" panose="020B0604020202020204" pitchFamily="34" charset="0"/>
          </a:endParaRPr>
        </a:p>
        <a:p>
          <a:pPr algn="l" rtl="0"/>
          <a:r>
            <a:rPr lang="es-MX" sz="1000" b="0" i="0">
              <a:solidFill>
                <a:sysClr val="windowText" lastClr="000000"/>
              </a:solidFill>
              <a:effectLst/>
              <a:latin typeface="Arial" panose="020B0604020202020204" pitchFamily="34" charset="0"/>
              <a:ea typeface="+mn-ea"/>
              <a:cs typeface="Arial" panose="020B0604020202020204" pitchFamily="34" charset="0"/>
            </a:rPr>
            <a:t>-</a:t>
          </a:r>
          <a:r>
            <a:rPr lang="en-US" sz="1000" b="0" i="0">
              <a:solidFill>
                <a:sysClr val="windowText" lastClr="000000"/>
              </a:solidFill>
              <a:effectLst/>
              <a:latin typeface="Arial" panose="020B0604020202020204" pitchFamily="34" charset="0"/>
              <a:ea typeface="+mn-ea"/>
              <a:cs typeface="Arial" panose="020B0604020202020204" pitchFamily="34" charset="0"/>
            </a:rPr>
            <a:t> falta de sustitución de luminarias las ya que se encuentran descompuestas  </a:t>
          </a:r>
          <a:endParaRPr lang="es-MX" sz="1000">
            <a:solidFill>
              <a:sysClr val="windowText" lastClr="000000"/>
            </a:solidFill>
            <a:effectLst/>
            <a:latin typeface="Arial" panose="020B0604020202020204" pitchFamily="34" charset="0"/>
            <a:cs typeface="Arial" panose="020B0604020202020204" pitchFamily="34" charset="0"/>
          </a:endParaRPr>
        </a:p>
        <a:p>
          <a:pPr algn="l" rtl="0"/>
          <a:r>
            <a:rPr lang="en-US" sz="1000" b="0" i="0">
              <a:solidFill>
                <a:sysClr val="windowText" lastClr="000000"/>
              </a:solidFill>
              <a:effectLst/>
              <a:latin typeface="Arial" panose="020B0604020202020204" pitchFamily="34" charset="0"/>
              <a:ea typeface="+mn-ea"/>
              <a:cs typeface="Arial" panose="020B0604020202020204" pitchFamily="34" charset="0"/>
            </a:rPr>
            <a:t>- Falta de mantenimiento sostenible de las luminarias existentes .</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4</xdr:col>
      <xdr:colOff>46191</xdr:colOff>
      <xdr:row>2</xdr:row>
      <xdr:rowOff>3184638</xdr:rowOff>
    </xdr:from>
    <xdr:to>
      <xdr:col>6</xdr:col>
      <xdr:colOff>471476</xdr:colOff>
      <xdr:row>2</xdr:row>
      <xdr:rowOff>3824173</xdr:rowOff>
    </xdr:to>
    <xdr:sp macro="" textlink="">
      <xdr:nvSpPr>
        <xdr:cNvPr id="24" name="Rectángulo 23">
          <a:extLst>
            <a:ext uri="{FF2B5EF4-FFF2-40B4-BE49-F238E27FC236}">
              <a16:creationId xmlns:a16="http://schemas.microsoft.com/office/drawing/2014/main" id="{42AD4D28-F736-477E-A574-F4223D6949F2}"/>
            </a:ext>
          </a:extLst>
        </xdr:cNvPr>
        <xdr:cNvSpPr/>
      </xdr:nvSpPr>
      <xdr:spPr>
        <a:xfrm>
          <a:off x="2713191" y="4223729"/>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4</xdr:col>
      <xdr:colOff>81147</xdr:colOff>
      <xdr:row>2</xdr:row>
      <xdr:rowOff>3953072</xdr:rowOff>
    </xdr:from>
    <xdr:to>
      <xdr:col>7</xdr:col>
      <xdr:colOff>4204</xdr:colOff>
      <xdr:row>3</xdr:row>
      <xdr:rowOff>86592</xdr:rowOff>
    </xdr:to>
    <xdr:sp macro="" textlink="">
      <xdr:nvSpPr>
        <xdr:cNvPr id="25" name="Rectángulo 24">
          <a:extLst>
            <a:ext uri="{FF2B5EF4-FFF2-40B4-BE49-F238E27FC236}">
              <a16:creationId xmlns:a16="http://schemas.microsoft.com/office/drawing/2014/main" id="{7AB99751-B268-4BAA-B2E3-64C328E34CC1}"/>
            </a:ext>
          </a:extLst>
        </xdr:cNvPr>
        <xdr:cNvSpPr/>
      </xdr:nvSpPr>
      <xdr:spPr>
        <a:xfrm>
          <a:off x="2748147" y="4992163"/>
          <a:ext cx="2555421" cy="1328974"/>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rtl="0"/>
          <a:r>
            <a:rPr lang="en-US" sz="1000" b="0" i="0">
              <a:solidFill>
                <a:sysClr val="windowText" lastClr="000000"/>
              </a:solidFill>
              <a:effectLst/>
              <a:latin typeface="Arial" panose="020B0604020202020204" pitchFamily="34" charset="0"/>
              <a:ea typeface="+mn-ea"/>
              <a:cs typeface="Arial" panose="020B0604020202020204" pitchFamily="34" charset="0"/>
            </a:rPr>
            <a:t>-No se cuenta con un programa para ampliación del alumbrado público   </a:t>
          </a:r>
          <a:endParaRPr lang="es-MX" sz="1000">
            <a:solidFill>
              <a:sysClr val="windowText" lastClr="000000"/>
            </a:solidFill>
            <a:effectLst/>
            <a:latin typeface="Arial" panose="020B0604020202020204" pitchFamily="34" charset="0"/>
            <a:cs typeface="Arial" panose="020B0604020202020204" pitchFamily="34" charset="0"/>
          </a:endParaRPr>
        </a:p>
        <a:p>
          <a:pPr rtl="0"/>
          <a:r>
            <a:rPr lang="en-US" sz="1000" b="0" i="0">
              <a:solidFill>
                <a:sysClr val="windowText" lastClr="000000"/>
              </a:solidFill>
              <a:effectLst/>
              <a:latin typeface="Arial" panose="020B0604020202020204" pitchFamily="34" charset="0"/>
              <a:ea typeface="+mn-ea"/>
              <a:cs typeface="Arial" panose="020B0604020202020204" pitchFamily="34" charset="0"/>
            </a:rPr>
            <a:t>-falta de sustitución de luminarias las ya que se encuentran descompuestas  </a:t>
          </a:r>
          <a:endParaRPr lang="es-MX" sz="1000">
            <a:solidFill>
              <a:sysClr val="windowText" lastClr="000000"/>
            </a:solidFill>
            <a:effectLst/>
            <a:latin typeface="Arial" panose="020B0604020202020204" pitchFamily="34" charset="0"/>
            <a:cs typeface="Arial" panose="020B0604020202020204" pitchFamily="34" charset="0"/>
          </a:endParaRPr>
        </a:p>
        <a:p>
          <a:pPr rtl="0"/>
          <a:r>
            <a:rPr lang="en-US" sz="1000" b="0" i="0">
              <a:solidFill>
                <a:sysClr val="windowText" lastClr="000000"/>
              </a:solidFill>
              <a:effectLst/>
              <a:latin typeface="Arial" panose="020B0604020202020204" pitchFamily="34" charset="0"/>
              <a:ea typeface="+mn-ea"/>
              <a:cs typeface="Arial" panose="020B0604020202020204" pitchFamily="34" charset="0"/>
            </a:rPr>
            <a:t> -Falta de mantenimiento sostenible de las luminarias existentes.  </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7</xdr:col>
      <xdr:colOff>45201</xdr:colOff>
      <xdr:row>2</xdr:row>
      <xdr:rowOff>3166333</xdr:rowOff>
    </xdr:from>
    <xdr:to>
      <xdr:col>9</xdr:col>
      <xdr:colOff>1004876</xdr:colOff>
      <xdr:row>2</xdr:row>
      <xdr:rowOff>3805868</xdr:rowOff>
    </xdr:to>
    <xdr:sp macro="" textlink="">
      <xdr:nvSpPr>
        <xdr:cNvPr id="26" name="Rectángulo 25">
          <a:extLst>
            <a:ext uri="{FF2B5EF4-FFF2-40B4-BE49-F238E27FC236}">
              <a16:creationId xmlns:a16="http://schemas.microsoft.com/office/drawing/2014/main" id="{6DFC050B-A614-4D9A-9EB8-33C34E089A85}"/>
            </a:ext>
          </a:extLst>
        </xdr:cNvPr>
        <xdr:cNvSpPr/>
      </xdr:nvSpPr>
      <xdr:spPr>
        <a:xfrm>
          <a:off x="5344565" y="4205424"/>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00">
              <a:solidFill>
                <a:sysClr val="windowText" lastClr="000000"/>
              </a:solidFill>
              <a:effectLst/>
              <a:latin typeface="Arial" panose="020B0604020202020204" pitchFamily="34" charset="0"/>
              <a:ea typeface="+mn-ea"/>
              <a:cs typeface="Arial" panose="020B0604020202020204" pitchFamily="34" charset="0"/>
            </a:rPr>
            <a:t>DESABASTO DE AGUA POTABLE Y AGUA  TRATADA PARA ESPACIOS PÚBLICOS DEPORTIVOS, SALUD, Y ÁREAS VERDES </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7</xdr:col>
      <xdr:colOff>74045</xdr:colOff>
      <xdr:row>2</xdr:row>
      <xdr:rowOff>3930980</xdr:rowOff>
    </xdr:from>
    <xdr:to>
      <xdr:col>9</xdr:col>
      <xdr:colOff>1033720</xdr:colOff>
      <xdr:row>2</xdr:row>
      <xdr:rowOff>4570515</xdr:rowOff>
    </xdr:to>
    <xdr:sp macro="" textlink="">
      <xdr:nvSpPr>
        <xdr:cNvPr id="27" name="Rectángulo 26">
          <a:extLst>
            <a:ext uri="{FF2B5EF4-FFF2-40B4-BE49-F238E27FC236}">
              <a16:creationId xmlns:a16="http://schemas.microsoft.com/office/drawing/2014/main" id="{A49E652F-80B2-45C1-AC04-FDB4386329FA}"/>
            </a:ext>
          </a:extLst>
        </xdr:cNvPr>
        <xdr:cNvSpPr/>
      </xdr:nvSpPr>
      <xdr:spPr>
        <a:xfrm>
          <a:off x="5373409" y="4970071"/>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Flota de riego a las áreas verdes y jardines públicos de las localidades de Acayuca , San Pedro y Zapotlán</a:t>
          </a: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1143001</xdr:colOff>
      <xdr:row>2</xdr:row>
      <xdr:rowOff>86589</xdr:rowOff>
    </xdr:from>
    <xdr:to>
      <xdr:col>14</xdr:col>
      <xdr:colOff>336220</xdr:colOff>
      <xdr:row>2</xdr:row>
      <xdr:rowOff>935180</xdr:rowOff>
    </xdr:to>
    <xdr:sp macro="" textlink="">
      <xdr:nvSpPr>
        <xdr:cNvPr id="6" name="Rectángulo 5">
          <a:extLst>
            <a:ext uri="{FF2B5EF4-FFF2-40B4-BE49-F238E27FC236}">
              <a16:creationId xmlns:a16="http://schemas.microsoft.com/office/drawing/2014/main" id="{02479AF9-5284-4D67-909F-E490E1513704}"/>
            </a:ext>
          </a:extLst>
        </xdr:cNvPr>
        <xdr:cNvSpPr/>
      </xdr:nvSpPr>
      <xdr:spPr>
        <a:xfrm>
          <a:off x="8035637" y="1125680"/>
          <a:ext cx="2552947" cy="848591"/>
        </a:xfrm>
        <a:prstGeom prst="rect">
          <a:avLst/>
        </a:prstGeom>
        <a:solidFill>
          <a:srgbClr val="C0504D">
            <a:lumMod val="60000"/>
            <a:lumOff val="40000"/>
          </a:srgbClr>
        </a:solidFill>
        <a:ln w="3175" cap="flat" cmpd="sng" algn="ctr">
          <a:solidFill>
            <a:srgbClr val="4F81BD">
              <a:shade val="50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s-MX" sz="1000">
              <a:effectLst/>
              <a:latin typeface="Arial" panose="020B0604020202020204" pitchFamily="34" charset="0"/>
              <a:ea typeface="+mn-ea"/>
              <a:cs typeface="Arial" panose="020B0604020202020204" pitchFamily="34" charset="0"/>
            </a:rPr>
            <a:t>El</a:t>
          </a:r>
          <a:r>
            <a:rPr lang="es-MX" sz="1000" baseline="0">
              <a:effectLst/>
              <a:latin typeface="Arial" panose="020B0604020202020204" pitchFamily="34" charset="0"/>
              <a:ea typeface="+mn-ea"/>
              <a:cs typeface="Arial" panose="020B0604020202020204" pitchFamily="34" charset="0"/>
            </a:rPr>
            <a:t> deterioro y la falta de mantenimiento en calles así como la limpieza causa la ocupación de basura propicia la proliferación de plagas que pueden causar enfermedades</a:t>
          </a:r>
          <a:endParaRPr lang="es-MX" sz="1000">
            <a:effectLst/>
            <a:latin typeface="Arial" panose="020B0604020202020204" pitchFamily="34" charset="0"/>
            <a:cs typeface="Arial" panose="020B0604020202020204" pitchFamily="34" charset="0"/>
          </a:endParaRPr>
        </a:p>
      </xdr:txBody>
    </xdr:sp>
    <xdr:clientData/>
  </xdr:twoCellAnchor>
  <xdr:twoCellAnchor>
    <xdr:from>
      <xdr:col>9</xdr:col>
      <xdr:colOff>1143001</xdr:colOff>
      <xdr:row>2</xdr:row>
      <xdr:rowOff>1004454</xdr:rowOff>
    </xdr:from>
    <xdr:to>
      <xdr:col>14</xdr:col>
      <xdr:colOff>336220</xdr:colOff>
      <xdr:row>2</xdr:row>
      <xdr:rowOff>2026227</xdr:rowOff>
    </xdr:to>
    <xdr:sp macro="" textlink="">
      <xdr:nvSpPr>
        <xdr:cNvPr id="7" name="Rectángulo 6">
          <a:extLst>
            <a:ext uri="{FF2B5EF4-FFF2-40B4-BE49-F238E27FC236}">
              <a16:creationId xmlns:a16="http://schemas.microsoft.com/office/drawing/2014/main" id="{7A342535-2B61-49F8-B4A8-B4C57686F562}"/>
            </a:ext>
          </a:extLst>
        </xdr:cNvPr>
        <xdr:cNvSpPr/>
      </xdr:nvSpPr>
      <xdr:spPr>
        <a:xfrm>
          <a:off x="8035637" y="2043545"/>
          <a:ext cx="2552947" cy="1021773"/>
        </a:xfrm>
        <a:prstGeom prst="rect">
          <a:avLst/>
        </a:prstGeom>
        <a:solidFill>
          <a:srgbClr val="C0504D">
            <a:lumMod val="60000"/>
            <a:lumOff val="40000"/>
          </a:srgbClr>
        </a:solidFill>
        <a:ln w="3175" cap="flat" cmpd="sng" algn="ctr">
          <a:solidFill>
            <a:srgbClr val="4F81BD">
              <a:shade val="50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100" b="0" i="0">
              <a:solidFill>
                <a:sysClr val="windowText" lastClr="000000"/>
              </a:solidFill>
              <a:effectLst/>
              <a:latin typeface="+mn-lt"/>
              <a:ea typeface="+mn-ea"/>
              <a:cs typeface="+mn-cs"/>
            </a:rPr>
            <a:t>Calles con exceso de basura - falta de personal </a:t>
          </a:r>
          <a:r>
            <a:rPr lang="en-US" sz="1000" b="0" i="0">
              <a:solidFill>
                <a:sysClr val="windowText" lastClr="000000"/>
              </a:solidFill>
              <a:effectLst/>
              <a:latin typeface="Arial" panose="020B0604020202020204" pitchFamily="34" charset="0"/>
              <a:ea typeface="+mn-ea"/>
              <a:cs typeface="Arial" panose="020B0604020202020204" pitchFamily="34" charset="0"/>
            </a:rPr>
            <a:t>operativo</a:t>
          </a:r>
          <a:r>
            <a:rPr lang="en-US" sz="1100" b="0" i="0">
              <a:solidFill>
                <a:sysClr val="windowText" lastClr="000000"/>
              </a:solidFill>
              <a:effectLst/>
              <a:latin typeface="+mn-lt"/>
              <a:ea typeface="+mn-ea"/>
              <a:cs typeface="+mn-cs"/>
            </a:rPr>
            <a:t> para realizar la limpieza de calles - ambiente sucio y descuidado que que desmotiva a la ciudadanía y afecte su estado emocional </a:t>
          </a:r>
          <a:endParaRPr lang="es-MX" sz="1000">
            <a:solidFill>
              <a:sysClr val="windowText" lastClr="000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twoCellAnchor>
  <xdr:twoCellAnchor>
    <xdr:from>
      <xdr:col>9</xdr:col>
      <xdr:colOff>1115465</xdr:colOff>
      <xdr:row>2</xdr:row>
      <xdr:rowOff>3180189</xdr:rowOff>
    </xdr:from>
    <xdr:to>
      <xdr:col>14</xdr:col>
      <xdr:colOff>308684</xdr:colOff>
      <xdr:row>2</xdr:row>
      <xdr:rowOff>3654137</xdr:rowOff>
    </xdr:to>
    <xdr:sp macro="" textlink="">
      <xdr:nvSpPr>
        <xdr:cNvPr id="12" name="Rectángulo 11">
          <a:extLst>
            <a:ext uri="{FF2B5EF4-FFF2-40B4-BE49-F238E27FC236}">
              <a16:creationId xmlns:a16="http://schemas.microsoft.com/office/drawing/2014/main" id="{8A8EBFC2-E461-4D65-B78A-CFD1CF1A3702}"/>
            </a:ext>
          </a:extLst>
        </xdr:cNvPr>
        <xdr:cNvSpPr/>
      </xdr:nvSpPr>
      <xdr:spPr>
        <a:xfrm>
          <a:off x="8008101" y="4219280"/>
          <a:ext cx="2552947" cy="473948"/>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00">
              <a:solidFill>
                <a:sysClr val="windowText" lastClr="000000"/>
              </a:solidFill>
              <a:effectLst/>
              <a:latin typeface="Arial" panose="020B0604020202020204" pitchFamily="34" charset="0"/>
              <a:ea typeface="+mn-ea"/>
              <a:cs typeface="Arial" panose="020B0604020202020204" pitchFamily="34" charset="0"/>
            </a:rPr>
            <a:t>MANTENIMIENTO Y JARDINERÍA  DE ESPACIOS PÚBLICOS Y DE SALUD </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1161627</xdr:colOff>
      <xdr:row>2</xdr:row>
      <xdr:rowOff>3737015</xdr:rowOff>
    </xdr:from>
    <xdr:to>
      <xdr:col>14</xdr:col>
      <xdr:colOff>354846</xdr:colOff>
      <xdr:row>7</xdr:row>
      <xdr:rowOff>398317</xdr:rowOff>
    </xdr:to>
    <xdr:sp macro="" textlink="">
      <xdr:nvSpPr>
        <xdr:cNvPr id="14" name="Rectángulo 13">
          <a:extLst>
            <a:ext uri="{FF2B5EF4-FFF2-40B4-BE49-F238E27FC236}">
              <a16:creationId xmlns:a16="http://schemas.microsoft.com/office/drawing/2014/main" id="{A3822277-CF75-4EFE-873B-C8D24E414B54}"/>
            </a:ext>
          </a:extLst>
        </xdr:cNvPr>
        <xdr:cNvSpPr/>
      </xdr:nvSpPr>
      <xdr:spPr>
        <a:xfrm>
          <a:off x="8054263" y="4776106"/>
          <a:ext cx="2552947" cy="2480211"/>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rtl="0"/>
          <a:r>
            <a:rPr lang="en-US" sz="1100" b="0" i="0">
              <a:solidFill>
                <a:sysClr val="windowText" lastClr="000000"/>
              </a:solidFill>
              <a:effectLst/>
              <a:latin typeface="+mn-lt"/>
              <a:ea typeface="+mn-ea"/>
              <a:cs typeface="+mn-cs"/>
            </a:rPr>
            <a:t>-Escases de mantenimiento  integral y sostenible a los espacios destinados para parques, jardines, destinados a la convivencia social, descanso y recreación.                         -No se realizan recorridos de supervisión de  los edificios que identifiquen las  necesidades  de infraestructura.</a:t>
          </a:r>
          <a:endParaRPr lang="es-MX" sz="1000">
            <a:solidFill>
              <a:sysClr val="windowText" lastClr="000000"/>
            </a:solidFill>
            <a:effectLst/>
          </a:endParaRPr>
        </a:p>
        <a:p>
          <a:pPr rtl="0"/>
          <a:r>
            <a:rPr lang="en-US" sz="1100" b="0" i="0">
              <a:solidFill>
                <a:sysClr val="windowText" lastClr="000000"/>
              </a:solidFill>
              <a:effectLst/>
              <a:latin typeface="+mn-lt"/>
              <a:ea typeface="+mn-ea"/>
              <a:cs typeface="+mn-cs"/>
            </a:rPr>
            <a:t>-Falta de  Diseño, rehabilitación, construcción y mantenimiento con perspectiva de género a los espacios públicos del municipio,  para las  personas con discapacidad, mujeres, niñas, niños </a:t>
          </a:r>
          <a:endParaRPr lang="es-MX" sz="1000">
            <a:solidFill>
              <a:sysClr val="windowText" lastClr="000000"/>
            </a:solidFill>
            <a:effectLst/>
          </a:endParaRPr>
        </a:p>
        <a:p>
          <a:pPr algn="l"/>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4</xdr:col>
      <xdr:colOff>46191</xdr:colOff>
      <xdr:row>2</xdr:row>
      <xdr:rowOff>3184638</xdr:rowOff>
    </xdr:from>
    <xdr:to>
      <xdr:col>6</xdr:col>
      <xdr:colOff>469002</xdr:colOff>
      <xdr:row>2</xdr:row>
      <xdr:rowOff>3824173</xdr:rowOff>
    </xdr:to>
    <xdr:sp macro="" textlink="">
      <xdr:nvSpPr>
        <xdr:cNvPr id="15" name="Rectángulo 14">
          <a:extLst>
            <a:ext uri="{FF2B5EF4-FFF2-40B4-BE49-F238E27FC236}">
              <a16:creationId xmlns:a16="http://schemas.microsoft.com/office/drawing/2014/main" id="{D726FA01-BA4D-41C4-BC20-FABBCFB30710}"/>
            </a:ext>
          </a:extLst>
        </xdr:cNvPr>
        <xdr:cNvSpPr/>
      </xdr:nvSpPr>
      <xdr:spPr>
        <a:xfrm>
          <a:off x="2713191" y="4223729"/>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00">
              <a:solidFill>
                <a:sysClr val="windowText" lastClr="000000"/>
              </a:solidFill>
              <a:effectLst/>
              <a:latin typeface="Arial" panose="020B0604020202020204" pitchFamily="34" charset="0"/>
              <a:ea typeface="+mn-ea"/>
              <a:cs typeface="Arial" panose="020B0604020202020204" pitchFamily="34" charset="0"/>
            </a:rPr>
            <a:t>MANTENIMIENTO DEL SISTEMA DE DRENAJE </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143668</xdr:colOff>
      <xdr:row>5</xdr:row>
      <xdr:rowOff>69273</xdr:rowOff>
    </xdr:from>
    <xdr:to>
      <xdr:col>9</xdr:col>
      <xdr:colOff>932945</xdr:colOff>
      <xdr:row>7</xdr:row>
      <xdr:rowOff>243321</xdr:rowOff>
    </xdr:to>
    <xdr:sp macro="" textlink="">
      <xdr:nvSpPr>
        <xdr:cNvPr id="3" name="Rectángulo: esquinas redondeadas 2">
          <a:extLst>
            <a:ext uri="{FF2B5EF4-FFF2-40B4-BE49-F238E27FC236}">
              <a16:creationId xmlns:a16="http://schemas.microsoft.com/office/drawing/2014/main" id="{4E20EB0A-8788-46CE-8BEE-235856937E2D}"/>
            </a:ext>
          </a:extLst>
        </xdr:cNvPr>
        <xdr:cNvSpPr/>
      </xdr:nvSpPr>
      <xdr:spPr>
        <a:xfrm>
          <a:off x="143668" y="6615546"/>
          <a:ext cx="7681913" cy="485775"/>
        </a:xfrm>
        <a:prstGeom prst="roundRect">
          <a:avLst/>
        </a:prstGeom>
        <a:solidFill>
          <a:schemeClr val="bg1">
            <a:lumMod val="75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DEFICIENCIA</a:t>
          </a:r>
          <a:r>
            <a:rPr lang="es-MX" sz="1000" baseline="0">
              <a:latin typeface="Arial" panose="020B0604020202020204" pitchFamily="34" charset="0"/>
              <a:cs typeface="Arial" panose="020B0604020202020204" pitchFamily="34" charset="0"/>
            </a:rPr>
            <a:t> EN LA GESTION Y MANTENIMIENTO DE LA  INFRESTRUCTURA DE LOS SERVICIOS PUBLICOS</a:t>
          </a:r>
          <a:endParaRPr lang="es-MX" sz="1000">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9</xdr:col>
      <xdr:colOff>569087</xdr:colOff>
      <xdr:row>2</xdr:row>
      <xdr:rowOff>0</xdr:rowOff>
    </xdr:from>
    <xdr:ext cx="50800" cy="151130"/>
    <xdr:sp macro="" textlink="">
      <xdr:nvSpPr>
        <xdr:cNvPr id="40" name="Shape 40">
          <a:extLst>
            <a:ext uri="{FF2B5EF4-FFF2-40B4-BE49-F238E27FC236}">
              <a16:creationId xmlns:a16="http://schemas.microsoft.com/office/drawing/2014/main" id="{00000000-0008-0000-0500-000028000000}"/>
            </a:ext>
          </a:extLst>
        </xdr:cNvPr>
        <xdr:cNvSpPr/>
      </xdr:nvSpPr>
      <xdr:spPr>
        <a:xfrm>
          <a:off x="0" y="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twoCellAnchor>
    <xdr:from>
      <xdr:col>14</xdr:col>
      <xdr:colOff>154562</xdr:colOff>
      <xdr:row>7</xdr:row>
      <xdr:rowOff>25214</xdr:rowOff>
    </xdr:from>
    <xdr:to>
      <xdr:col>14</xdr:col>
      <xdr:colOff>432068</xdr:colOff>
      <xdr:row>16</xdr:row>
      <xdr:rowOff>14809</xdr:rowOff>
    </xdr:to>
    <xdr:sp macro="" textlink="">
      <xdr:nvSpPr>
        <xdr:cNvPr id="67" name="Rectángulo 66">
          <a:extLst>
            <a:ext uri="{FF2B5EF4-FFF2-40B4-BE49-F238E27FC236}">
              <a16:creationId xmlns:a16="http://schemas.microsoft.com/office/drawing/2014/main" id="{1F75AC90-C209-4B13-9D9D-EAD73FC09EE8}"/>
            </a:ext>
          </a:extLst>
        </xdr:cNvPr>
        <xdr:cNvSpPr/>
      </xdr:nvSpPr>
      <xdr:spPr>
        <a:xfrm>
          <a:off x="9413422" y="1762126"/>
          <a:ext cx="277506" cy="1502389"/>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FINES</a:t>
          </a:r>
        </a:p>
      </xdr:txBody>
    </xdr:sp>
    <xdr:clientData/>
  </xdr:twoCellAnchor>
  <xdr:twoCellAnchor>
    <xdr:from>
      <xdr:col>0</xdr:col>
      <xdr:colOff>312005</xdr:colOff>
      <xdr:row>2</xdr:row>
      <xdr:rowOff>112058</xdr:rowOff>
    </xdr:from>
    <xdr:to>
      <xdr:col>4</xdr:col>
      <xdr:colOff>126828</xdr:colOff>
      <xdr:row>8</xdr:row>
      <xdr:rowOff>30815</xdr:rowOff>
    </xdr:to>
    <xdr:sp macro="" textlink="">
      <xdr:nvSpPr>
        <xdr:cNvPr id="69" name="Rectángulo 68">
          <a:extLst>
            <a:ext uri="{FF2B5EF4-FFF2-40B4-BE49-F238E27FC236}">
              <a16:creationId xmlns:a16="http://schemas.microsoft.com/office/drawing/2014/main" id="{32F67D6C-A557-4C29-998A-53BBC3B8355E}"/>
            </a:ext>
          </a:extLst>
        </xdr:cNvPr>
        <xdr:cNvSpPr/>
      </xdr:nvSpPr>
      <xdr:spPr>
        <a:xfrm>
          <a:off x="312005" y="1008529"/>
          <a:ext cx="2027985" cy="92728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1000" b="0" i="0">
              <a:solidFill>
                <a:sysClr val="windowText" lastClr="000000"/>
              </a:solidFill>
              <a:effectLst/>
              <a:latin typeface="Arial" panose="020B0604020202020204" pitchFamily="34" charset="0"/>
              <a:ea typeface="+mn-ea"/>
              <a:cs typeface="Arial" panose="020B0604020202020204" pitchFamily="34" charset="0"/>
            </a:rPr>
            <a:t>Mejorar el alumbrado público para reducir la inseguridad en las calles.</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350183</xdr:colOff>
      <xdr:row>20</xdr:row>
      <xdr:rowOff>161925</xdr:rowOff>
    </xdr:from>
    <xdr:to>
      <xdr:col>12</xdr:col>
      <xdr:colOff>112058</xdr:colOff>
      <xdr:row>24</xdr:row>
      <xdr:rowOff>8965</xdr:rowOff>
    </xdr:to>
    <xdr:sp macro="" textlink="">
      <xdr:nvSpPr>
        <xdr:cNvPr id="73" name="Rectángulo: esquinas redondeadas 72">
          <a:extLst>
            <a:ext uri="{FF2B5EF4-FFF2-40B4-BE49-F238E27FC236}">
              <a16:creationId xmlns:a16="http://schemas.microsoft.com/office/drawing/2014/main" id="{09B8DA53-C8A8-46C3-8B5C-B1B38C860EA1}"/>
            </a:ext>
          </a:extLst>
        </xdr:cNvPr>
        <xdr:cNvSpPr/>
      </xdr:nvSpPr>
      <xdr:spPr>
        <a:xfrm>
          <a:off x="350183" y="4083984"/>
          <a:ext cx="8334375" cy="519393"/>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aseline="0">
              <a:solidFill>
                <a:sysClr val="windowText" lastClr="000000"/>
              </a:solidFill>
              <a:effectLst/>
              <a:latin typeface="Arial" panose="020B0604020202020204" pitchFamily="34" charset="0"/>
              <a:ea typeface="+mn-ea"/>
              <a:cs typeface="Arial" panose="020B0604020202020204" pitchFamily="34" charset="0"/>
            </a:rPr>
            <a:t> </a:t>
          </a:r>
          <a:r>
            <a:rPr lang="es-MX" sz="1100">
              <a:solidFill>
                <a:sysClr val="windowText" lastClr="000000"/>
              </a:solidFill>
              <a:effectLst/>
              <a:latin typeface="+mn-lt"/>
              <a:ea typeface="+mn-ea"/>
              <a:cs typeface="+mn-cs"/>
            </a:rPr>
            <a:t>EFICIENCIA EN LA GESTIÓN Y MANTENIMIENTO DE LA INFRAESTRUCTURA Y SERVICIOS PÚBLICOS, LO QUE BENEFICIE LA CALIDAD DE VIDA DE LOS HABITANTES DEL MUNICIPIO.</a:t>
          </a:r>
        </a:p>
        <a:p>
          <a:pPr marL="0" marR="0" lvl="0" indent="0" algn="ctr" defTabSz="914400" eaLnBrk="1" fontAlgn="auto" latinLnBrk="0" hangingPunct="1">
            <a:lnSpc>
              <a:spcPct val="100000"/>
            </a:lnSpc>
            <a:spcBef>
              <a:spcPts val="0"/>
            </a:spcBef>
            <a:spcAft>
              <a:spcPts val="0"/>
            </a:spcAft>
            <a:buClrTx/>
            <a:buSzTx/>
            <a:buFontTx/>
            <a:buNone/>
            <a:tabLst/>
            <a:defRPr/>
          </a:pPr>
          <a:endParaRPr lang="es-MX" sz="1000">
            <a:effectLst/>
            <a:latin typeface="Arial" panose="020B0604020202020204" pitchFamily="34" charset="0"/>
            <a:cs typeface="Arial" panose="020B0604020202020204" pitchFamily="34" charset="0"/>
          </a:endParaRPr>
        </a:p>
      </xdr:txBody>
    </xdr:sp>
    <xdr:clientData/>
  </xdr:twoCellAnchor>
  <xdr:twoCellAnchor>
    <xdr:from>
      <xdr:col>12</xdr:col>
      <xdr:colOff>273063</xdr:colOff>
      <xdr:row>21</xdr:row>
      <xdr:rowOff>50026</xdr:rowOff>
    </xdr:from>
    <xdr:to>
      <xdr:col>15</xdr:col>
      <xdr:colOff>391085</xdr:colOff>
      <xdr:row>23</xdr:row>
      <xdr:rowOff>69637</xdr:rowOff>
    </xdr:to>
    <xdr:sp macro="" textlink="">
      <xdr:nvSpPr>
        <xdr:cNvPr id="86" name="Rectángulo 85">
          <a:extLst>
            <a:ext uri="{FF2B5EF4-FFF2-40B4-BE49-F238E27FC236}">
              <a16:creationId xmlns:a16="http://schemas.microsoft.com/office/drawing/2014/main" id="{6D837CCC-65C3-4A7F-BB70-347EA94E7E49}"/>
            </a:ext>
          </a:extLst>
        </xdr:cNvPr>
        <xdr:cNvSpPr/>
      </xdr:nvSpPr>
      <xdr:spPr>
        <a:xfrm>
          <a:off x="8845563" y="4140173"/>
          <a:ext cx="1336662" cy="355788"/>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OBJETIVOS</a:t>
          </a:r>
        </a:p>
      </xdr:txBody>
    </xdr:sp>
    <xdr:clientData/>
  </xdr:twoCellAnchor>
  <xdr:twoCellAnchor>
    <xdr:from>
      <xdr:col>14</xdr:col>
      <xdr:colOff>94371</xdr:colOff>
      <xdr:row>26</xdr:row>
      <xdr:rowOff>81323</xdr:rowOff>
    </xdr:from>
    <xdr:to>
      <xdr:col>14</xdr:col>
      <xdr:colOff>375959</xdr:colOff>
      <xdr:row>35</xdr:row>
      <xdr:rowOff>51547</xdr:rowOff>
    </xdr:to>
    <xdr:sp macro="" textlink="">
      <xdr:nvSpPr>
        <xdr:cNvPr id="87" name="Rectángulo 86">
          <a:extLst>
            <a:ext uri="{FF2B5EF4-FFF2-40B4-BE49-F238E27FC236}">
              <a16:creationId xmlns:a16="http://schemas.microsoft.com/office/drawing/2014/main" id="{44195871-DC19-4576-B49A-9B787218A128}"/>
            </a:ext>
          </a:extLst>
        </xdr:cNvPr>
        <xdr:cNvSpPr/>
      </xdr:nvSpPr>
      <xdr:spPr>
        <a:xfrm>
          <a:off x="9353231" y="5011911"/>
          <a:ext cx="281588" cy="1483018"/>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MEDIOS</a:t>
          </a:r>
        </a:p>
      </xdr:txBody>
    </xdr:sp>
    <xdr:clientData/>
  </xdr:twoCellAnchor>
  <xdr:twoCellAnchor editAs="oneCell">
    <xdr:from>
      <xdr:col>0</xdr:col>
      <xdr:colOff>119344</xdr:colOff>
      <xdr:row>38</xdr:row>
      <xdr:rowOff>790574</xdr:rowOff>
    </xdr:from>
    <xdr:to>
      <xdr:col>12</xdr:col>
      <xdr:colOff>257070</xdr:colOff>
      <xdr:row>38</xdr:row>
      <xdr:rowOff>1294839</xdr:rowOff>
    </xdr:to>
    <xdr:pic>
      <xdr:nvPicPr>
        <xdr:cNvPr id="108" name="Imagen 107">
          <a:extLst>
            <a:ext uri="{FF2B5EF4-FFF2-40B4-BE49-F238E27FC236}">
              <a16:creationId xmlns:a16="http://schemas.microsoft.com/office/drawing/2014/main" id="{A5273C13-FC0C-45D0-959F-7ED74BCEB8F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19344" y="7738221"/>
          <a:ext cx="8710226" cy="504265"/>
        </a:xfrm>
        <a:prstGeom prst="rect">
          <a:avLst/>
        </a:prstGeom>
        <a:ln>
          <a:solidFill>
            <a:sysClr val="windowText" lastClr="000000"/>
          </a:solidFill>
        </a:ln>
      </xdr:spPr>
    </xdr:pic>
    <xdr:clientData/>
  </xdr:twoCellAnchor>
  <xdr:twoCellAnchor editAs="oneCell">
    <xdr:from>
      <xdr:col>0</xdr:col>
      <xdr:colOff>294713</xdr:colOff>
      <xdr:row>0</xdr:row>
      <xdr:rowOff>66675</xdr:rowOff>
    </xdr:from>
    <xdr:to>
      <xdr:col>0</xdr:col>
      <xdr:colOff>864244</xdr:colOff>
      <xdr:row>0</xdr:row>
      <xdr:rowOff>533400</xdr:rowOff>
    </xdr:to>
    <xdr:pic>
      <xdr:nvPicPr>
        <xdr:cNvPr id="109" name="Imagen 108">
          <a:extLst>
            <a:ext uri="{FF2B5EF4-FFF2-40B4-BE49-F238E27FC236}">
              <a16:creationId xmlns:a16="http://schemas.microsoft.com/office/drawing/2014/main" id="{74A9E6C0-EB71-4974-8B29-815152CB1AE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94713" y="66675"/>
          <a:ext cx="569531" cy="466725"/>
        </a:xfrm>
        <a:prstGeom prst="rect">
          <a:avLst/>
        </a:prstGeom>
      </xdr:spPr>
    </xdr:pic>
    <xdr:clientData/>
  </xdr:twoCellAnchor>
  <xdr:twoCellAnchor editAs="oneCell">
    <xdr:from>
      <xdr:col>11</xdr:col>
      <xdr:colOff>564215</xdr:colOff>
      <xdr:row>0</xdr:row>
      <xdr:rowOff>115230</xdr:rowOff>
    </xdr:from>
    <xdr:to>
      <xdr:col>15</xdr:col>
      <xdr:colOff>323699</xdr:colOff>
      <xdr:row>0</xdr:row>
      <xdr:rowOff>409575</xdr:rowOff>
    </xdr:to>
    <xdr:pic>
      <xdr:nvPicPr>
        <xdr:cNvPr id="110" name="Imagen 109">
          <a:extLst>
            <a:ext uri="{FF2B5EF4-FFF2-40B4-BE49-F238E27FC236}">
              <a16:creationId xmlns:a16="http://schemas.microsoft.com/office/drawing/2014/main" id="{D9058C06-CB46-4D1E-8BF4-D0AB0C4A8E0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155640" y="115230"/>
          <a:ext cx="1959759" cy="294345"/>
        </a:xfrm>
        <a:prstGeom prst="rect">
          <a:avLst/>
        </a:prstGeom>
      </xdr:spPr>
    </xdr:pic>
    <xdr:clientData/>
  </xdr:twoCellAnchor>
  <xdr:twoCellAnchor>
    <xdr:from>
      <xdr:col>0</xdr:col>
      <xdr:colOff>313766</xdr:colOff>
      <xdr:row>8</xdr:row>
      <xdr:rowOff>156881</xdr:rowOff>
    </xdr:from>
    <xdr:to>
      <xdr:col>4</xdr:col>
      <xdr:colOff>128589</xdr:colOff>
      <xdr:row>17</xdr:row>
      <xdr:rowOff>126066</xdr:rowOff>
    </xdr:to>
    <xdr:sp macro="" textlink="">
      <xdr:nvSpPr>
        <xdr:cNvPr id="48" name="Rectángulo 47">
          <a:extLst>
            <a:ext uri="{FF2B5EF4-FFF2-40B4-BE49-F238E27FC236}">
              <a16:creationId xmlns:a16="http://schemas.microsoft.com/office/drawing/2014/main" id="{43335803-B59F-4129-9EB1-9326057EC76A}"/>
            </a:ext>
          </a:extLst>
        </xdr:cNvPr>
        <xdr:cNvSpPr/>
      </xdr:nvSpPr>
      <xdr:spPr>
        <a:xfrm>
          <a:off x="313766" y="2061881"/>
          <a:ext cx="2027985" cy="1481979"/>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r>
            <a:rPr lang="en-US" sz="1000" b="0" i="0">
              <a:solidFill>
                <a:sysClr val="windowText" lastClr="000000"/>
              </a:solidFill>
              <a:effectLst/>
              <a:latin typeface="Arial" panose="020B0604020202020204" pitchFamily="34" charset="0"/>
              <a:ea typeface="+mn-ea"/>
              <a:cs typeface="Arial" panose="020B0604020202020204" pitchFamily="34" charset="0"/>
            </a:rPr>
            <a:t>Incrementar la iluminación en zonas de alto riesgo.</a:t>
          </a:r>
          <a:endParaRPr lang="es-MX" sz="1000">
            <a:solidFill>
              <a:sysClr val="windowText" lastClr="000000"/>
            </a:solidFill>
            <a:effectLst/>
            <a:latin typeface="Arial" panose="020B0604020202020204" pitchFamily="34" charset="0"/>
            <a:cs typeface="Arial" panose="020B0604020202020204" pitchFamily="34" charset="0"/>
          </a:endParaRPr>
        </a:p>
        <a:p>
          <a:pPr algn="l" rtl="0"/>
          <a:r>
            <a:rPr lang="en-US" sz="1000" b="0" i="0">
              <a:solidFill>
                <a:sysClr val="windowText" lastClr="000000"/>
              </a:solidFill>
              <a:effectLst/>
              <a:latin typeface="Arial" panose="020B0604020202020204" pitchFamily="34" charset="0"/>
              <a:ea typeface="+mn-ea"/>
              <a:cs typeface="Arial" panose="020B0604020202020204" pitchFamily="34" charset="0"/>
            </a:rPr>
            <a:t>- Sustitución de luminarias suburbanas por led.</a:t>
          </a:r>
          <a:endParaRPr lang="es-MX" sz="1000">
            <a:solidFill>
              <a:sysClr val="windowText" lastClr="000000"/>
            </a:solidFill>
            <a:effectLst/>
            <a:latin typeface="Arial" panose="020B0604020202020204" pitchFamily="34" charset="0"/>
            <a:cs typeface="Arial" panose="020B0604020202020204" pitchFamily="34" charset="0"/>
          </a:endParaRPr>
        </a:p>
        <a:p>
          <a:pPr algn="l" rtl="0"/>
          <a:r>
            <a:rPr lang="en-US" sz="1000" b="0" i="0">
              <a:solidFill>
                <a:sysClr val="windowText" lastClr="000000"/>
              </a:solidFill>
              <a:effectLst/>
              <a:latin typeface="Arial" panose="020B0604020202020204" pitchFamily="34" charset="0"/>
              <a:ea typeface="+mn-ea"/>
              <a:cs typeface="Arial" panose="020B0604020202020204" pitchFamily="34" charset="0"/>
            </a:rPr>
            <a:t>- Realizar mantenimiento continuo al sistema de alumbrado público.</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4</xdr:col>
      <xdr:colOff>257095</xdr:colOff>
      <xdr:row>2</xdr:row>
      <xdr:rowOff>126066</xdr:rowOff>
    </xdr:from>
    <xdr:to>
      <xdr:col>6</xdr:col>
      <xdr:colOff>206389</xdr:colOff>
      <xdr:row>8</xdr:row>
      <xdr:rowOff>29133</xdr:rowOff>
    </xdr:to>
    <xdr:sp macro="" textlink="">
      <xdr:nvSpPr>
        <xdr:cNvPr id="49" name="Rectángulo 48">
          <a:extLst>
            <a:ext uri="{FF2B5EF4-FFF2-40B4-BE49-F238E27FC236}">
              <a16:creationId xmlns:a16="http://schemas.microsoft.com/office/drawing/2014/main" id="{ACE7B4C8-7078-433F-B327-84F9878FCD2F}"/>
            </a:ext>
          </a:extLst>
        </xdr:cNvPr>
        <xdr:cNvSpPr/>
      </xdr:nvSpPr>
      <xdr:spPr>
        <a:xfrm>
          <a:off x="2470257" y="1022537"/>
          <a:ext cx="2036389" cy="91159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1000" b="0" i="0">
              <a:solidFill>
                <a:sysClr val="windowText" lastClr="000000"/>
              </a:solidFill>
              <a:effectLst/>
              <a:latin typeface="Arial" panose="020B0604020202020204" pitchFamily="34" charset="0"/>
              <a:ea typeface="+mn-ea"/>
              <a:cs typeface="Arial" panose="020B0604020202020204" pitchFamily="34" charset="0"/>
            </a:rPr>
            <a:t>Mantenimiento en edificios públicos puede causar accidentes, especialmente en personas con discapacidad adultos mayores y niños.</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4</xdr:col>
      <xdr:colOff>230201</xdr:colOff>
      <xdr:row>8</xdr:row>
      <xdr:rowOff>100290</xdr:rowOff>
    </xdr:from>
    <xdr:to>
      <xdr:col>6</xdr:col>
      <xdr:colOff>179495</xdr:colOff>
      <xdr:row>20</xdr:row>
      <xdr:rowOff>98051</xdr:rowOff>
    </xdr:to>
    <xdr:sp macro="" textlink="">
      <xdr:nvSpPr>
        <xdr:cNvPr id="50" name="Rectángulo 49">
          <a:extLst>
            <a:ext uri="{FF2B5EF4-FFF2-40B4-BE49-F238E27FC236}">
              <a16:creationId xmlns:a16="http://schemas.microsoft.com/office/drawing/2014/main" id="{2F852BA8-9CEE-49CB-819A-2981788ADD84}"/>
            </a:ext>
          </a:extLst>
        </xdr:cNvPr>
        <xdr:cNvSpPr/>
      </xdr:nvSpPr>
      <xdr:spPr>
        <a:xfrm>
          <a:off x="2443363" y="2005290"/>
          <a:ext cx="2036389" cy="2014820"/>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r>
            <a:rPr lang="en-US" sz="950" b="0" i="0">
              <a:solidFill>
                <a:sysClr val="windowText" lastClr="000000"/>
              </a:solidFill>
              <a:effectLst/>
              <a:latin typeface="Arial" panose="020B0604020202020204" pitchFamily="34" charset="0"/>
              <a:ea typeface="+mn-ea"/>
              <a:cs typeface="Arial" panose="020B0604020202020204" pitchFamily="34" charset="0"/>
            </a:rPr>
            <a:t>Mantenimiento  integral y sostenible a los espacios destinados para parques, jardines, destinados a la convivencia social, descanso y recreación.       -Recorridos de supervisión de  los edificios que identifiquen las  necesidades  de infraestructura.</a:t>
          </a:r>
          <a:endParaRPr lang="es-MX" sz="950">
            <a:solidFill>
              <a:sysClr val="windowText" lastClr="000000"/>
            </a:solidFill>
            <a:effectLst/>
            <a:latin typeface="Arial" panose="020B0604020202020204" pitchFamily="34" charset="0"/>
            <a:cs typeface="Arial" panose="020B0604020202020204" pitchFamily="34" charset="0"/>
          </a:endParaRPr>
        </a:p>
        <a:p>
          <a:pPr algn="l" rtl="0"/>
          <a:r>
            <a:rPr lang="en-US" sz="950" b="0" i="0">
              <a:solidFill>
                <a:sysClr val="windowText" lastClr="000000"/>
              </a:solidFill>
              <a:effectLst/>
              <a:latin typeface="Arial" panose="020B0604020202020204" pitchFamily="34" charset="0"/>
              <a:ea typeface="+mn-ea"/>
              <a:cs typeface="Arial" panose="020B0604020202020204" pitchFamily="34" charset="0"/>
            </a:rPr>
            <a:t>Rehabilitación, construcción y mantenimiento con perspectiva de género a los espacios públicos del municipio,  para las  personas con discapacidad, mujeres, niñas,</a:t>
          </a:r>
          <a:r>
            <a:rPr lang="en-US" sz="950" b="0" i="0" baseline="0">
              <a:solidFill>
                <a:sysClr val="windowText" lastClr="000000"/>
              </a:solidFill>
              <a:effectLst/>
              <a:latin typeface="Arial" panose="020B0604020202020204" pitchFamily="34" charset="0"/>
              <a:ea typeface="+mn-ea"/>
              <a:cs typeface="Arial" panose="020B0604020202020204" pitchFamily="34" charset="0"/>
            </a:rPr>
            <a:t> (os)</a:t>
          </a:r>
          <a:endParaRPr lang="es-MX" sz="950">
            <a:solidFill>
              <a:sysClr val="windowText" lastClr="000000"/>
            </a:solidFill>
            <a:effectLst/>
            <a:latin typeface="Arial" panose="020B0604020202020204" pitchFamily="34" charset="0"/>
            <a:cs typeface="Arial" panose="020B0604020202020204" pitchFamily="34" charset="0"/>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6</xdr:col>
      <xdr:colOff>286230</xdr:colOff>
      <xdr:row>2</xdr:row>
      <xdr:rowOff>140073</xdr:rowOff>
    </xdr:from>
    <xdr:to>
      <xdr:col>9</xdr:col>
      <xdr:colOff>706171</xdr:colOff>
      <xdr:row>8</xdr:row>
      <xdr:rowOff>35858</xdr:rowOff>
    </xdr:to>
    <xdr:sp macro="" textlink="">
      <xdr:nvSpPr>
        <xdr:cNvPr id="51" name="Rectángulo 50">
          <a:extLst>
            <a:ext uri="{FF2B5EF4-FFF2-40B4-BE49-F238E27FC236}">
              <a16:creationId xmlns:a16="http://schemas.microsoft.com/office/drawing/2014/main" id="{2B619154-321D-4928-BC46-C651F835195C}"/>
            </a:ext>
          </a:extLst>
        </xdr:cNvPr>
        <xdr:cNvSpPr/>
      </xdr:nvSpPr>
      <xdr:spPr>
        <a:xfrm>
          <a:off x="4586487" y="1036544"/>
          <a:ext cx="2030787" cy="904314"/>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00" b="0" i="0">
              <a:solidFill>
                <a:sysClr val="windowText" lastClr="000000"/>
              </a:solidFill>
              <a:effectLst/>
              <a:latin typeface="Arial" panose="020B0604020202020204" pitchFamily="34" charset="0"/>
              <a:ea typeface="+mn-ea"/>
              <a:cs typeface="Arial" panose="020B0604020202020204" pitchFamily="34" charset="0"/>
            </a:rPr>
            <a:t>Infraestructura de las líneas de drenaje  debido a la falta de mantenimiento el cual puede causar un foco infeccioso de salud. </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6</xdr:col>
      <xdr:colOff>270542</xdr:colOff>
      <xdr:row>8</xdr:row>
      <xdr:rowOff>137830</xdr:rowOff>
    </xdr:from>
    <xdr:to>
      <xdr:col>9</xdr:col>
      <xdr:colOff>690483</xdr:colOff>
      <xdr:row>17</xdr:row>
      <xdr:rowOff>70037</xdr:rowOff>
    </xdr:to>
    <xdr:sp macro="" textlink="">
      <xdr:nvSpPr>
        <xdr:cNvPr id="52" name="Rectángulo 51">
          <a:extLst>
            <a:ext uri="{FF2B5EF4-FFF2-40B4-BE49-F238E27FC236}">
              <a16:creationId xmlns:a16="http://schemas.microsoft.com/office/drawing/2014/main" id="{9F92ADE7-40C8-44C6-8773-B60D61D0C9A9}"/>
            </a:ext>
          </a:extLst>
        </xdr:cNvPr>
        <xdr:cNvSpPr/>
      </xdr:nvSpPr>
      <xdr:spPr>
        <a:xfrm>
          <a:off x="4570799" y="2042830"/>
          <a:ext cx="2030787" cy="1445001"/>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r>
            <a:rPr lang="en-US" sz="1000" b="0" i="0">
              <a:solidFill>
                <a:sysClr val="windowText" lastClr="000000"/>
              </a:solidFill>
              <a:effectLst/>
              <a:latin typeface="Arial" panose="020B0604020202020204" pitchFamily="34" charset="0"/>
              <a:ea typeface="+mn-ea"/>
              <a:cs typeface="Arial" panose="020B0604020202020204" pitchFamily="34" charset="0"/>
            </a:rPr>
            <a:t>Fluidez adecuada de los pozos de descarga de drenaje </a:t>
          </a:r>
          <a:endParaRPr lang="es-MX" sz="1000">
            <a:solidFill>
              <a:sysClr val="windowText" lastClr="000000"/>
            </a:solidFill>
            <a:effectLst/>
            <a:latin typeface="Arial" panose="020B0604020202020204" pitchFamily="34" charset="0"/>
            <a:cs typeface="Arial" panose="020B0604020202020204" pitchFamily="34" charset="0"/>
          </a:endParaRPr>
        </a:p>
        <a:p>
          <a:pPr algn="l" rtl="0"/>
          <a:r>
            <a:rPr lang="en-US" sz="1000" b="0" i="0">
              <a:solidFill>
                <a:sysClr val="windowText" lastClr="000000"/>
              </a:solidFill>
              <a:effectLst/>
              <a:latin typeface="Arial" panose="020B0604020202020204" pitchFamily="34" charset="0"/>
              <a:ea typeface="+mn-ea"/>
              <a:cs typeface="Arial" panose="020B0604020202020204" pitchFamily="34" charset="0"/>
            </a:rPr>
            <a:t>-Coladeras y alcantarillas  desazolvadas.</a:t>
          </a:r>
          <a:endParaRPr lang="es-MX" sz="1000">
            <a:solidFill>
              <a:sysClr val="windowText" lastClr="000000"/>
            </a:solidFill>
            <a:effectLst/>
            <a:latin typeface="Arial" panose="020B0604020202020204" pitchFamily="34" charset="0"/>
            <a:cs typeface="Arial" panose="020B0604020202020204" pitchFamily="34" charset="0"/>
          </a:endParaRPr>
        </a:p>
        <a:p>
          <a:pPr algn="l" rtl="0"/>
          <a:r>
            <a:rPr lang="en-US" sz="1000" b="0" i="0">
              <a:solidFill>
                <a:sysClr val="windowText" lastClr="000000"/>
              </a:solidFill>
              <a:effectLst/>
              <a:latin typeface="Arial" panose="020B0604020202020204" pitchFamily="34" charset="0"/>
              <a:ea typeface="+mn-ea"/>
              <a:cs typeface="Arial" panose="020B0604020202020204" pitchFamily="34" charset="0"/>
            </a:rPr>
            <a:t>-Puentes subterráneos desazolvados. </a:t>
          </a:r>
          <a:endParaRPr lang="es-MX" sz="1000">
            <a:solidFill>
              <a:sysClr val="windowText" lastClr="000000"/>
            </a:solidFill>
            <a:effectLst/>
            <a:latin typeface="Arial" panose="020B0604020202020204" pitchFamily="34" charset="0"/>
            <a:cs typeface="Arial" panose="020B0604020202020204" pitchFamily="34" charset="0"/>
          </a:endParaRPr>
        </a:p>
        <a:p>
          <a:pPr algn="l" rtl="0"/>
          <a:r>
            <a:rPr lang="en-US" sz="1000" b="0" i="0">
              <a:solidFill>
                <a:sysClr val="windowText" lastClr="000000"/>
              </a:solidFill>
              <a:effectLst/>
              <a:latin typeface="Arial" panose="020B0604020202020204" pitchFamily="34" charset="0"/>
              <a:ea typeface="+mn-ea"/>
              <a:cs typeface="Arial" panose="020B0604020202020204" pitchFamily="34" charset="0"/>
            </a:rPr>
            <a:t>- Optimo funcionamiento de la planta tratadora. </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328893</xdr:colOff>
      <xdr:row>24</xdr:row>
      <xdr:rowOff>158003</xdr:rowOff>
    </xdr:from>
    <xdr:to>
      <xdr:col>4</xdr:col>
      <xdr:colOff>143716</xdr:colOff>
      <xdr:row>28</xdr:row>
      <xdr:rowOff>152399</xdr:rowOff>
    </xdr:to>
    <xdr:sp macro="" textlink="">
      <xdr:nvSpPr>
        <xdr:cNvPr id="53" name="Rectángulo 52">
          <a:extLst>
            <a:ext uri="{FF2B5EF4-FFF2-40B4-BE49-F238E27FC236}">
              <a16:creationId xmlns:a16="http://schemas.microsoft.com/office/drawing/2014/main" id="{CF3B44E5-E6AF-4837-AD4A-636820F17350}"/>
            </a:ext>
          </a:extLst>
        </xdr:cNvPr>
        <xdr:cNvSpPr/>
      </xdr:nvSpPr>
      <xdr:spPr>
        <a:xfrm>
          <a:off x="328893" y="4752415"/>
          <a:ext cx="2027985" cy="666749"/>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000" b="1">
              <a:solidFill>
                <a:sysClr val="windowText" lastClr="000000"/>
              </a:solidFill>
              <a:effectLst/>
              <a:latin typeface="Arial" panose="020B0604020202020204" pitchFamily="34" charset="0"/>
              <a:ea typeface="+mn-ea"/>
              <a:cs typeface="Arial" panose="020B0604020202020204" pitchFamily="34" charset="0"/>
            </a:rPr>
            <a:t>Eficiencia de Alumbrado Público  </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326653</xdr:colOff>
      <xdr:row>30</xdr:row>
      <xdr:rowOff>5041</xdr:rowOff>
    </xdr:from>
    <xdr:to>
      <xdr:col>4</xdr:col>
      <xdr:colOff>141476</xdr:colOff>
      <xdr:row>38</xdr:row>
      <xdr:rowOff>378199</xdr:rowOff>
    </xdr:to>
    <xdr:sp macro="" textlink="">
      <xdr:nvSpPr>
        <xdr:cNvPr id="54" name="Rectángulo 53">
          <a:extLst>
            <a:ext uri="{FF2B5EF4-FFF2-40B4-BE49-F238E27FC236}">
              <a16:creationId xmlns:a16="http://schemas.microsoft.com/office/drawing/2014/main" id="{EB8644D0-28BF-497B-AC2D-01DCA39AE3A3}"/>
            </a:ext>
          </a:extLst>
        </xdr:cNvPr>
        <xdr:cNvSpPr/>
      </xdr:nvSpPr>
      <xdr:spPr>
        <a:xfrm>
          <a:off x="326653" y="5607982"/>
          <a:ext cx="2027985" cy="1717864"/>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000">
              <a:solidFill>
                <a:sysClr val="windowText" lastClr="000000"/>
              </a:solidFill>
              <a:effectLst/>
              <a:latin typeface="Arial" panose="020B0604020202020204" pitchFamily="34" charset="0"/>
              <a:ea typeface="+mn-ea"/>
              <a:cs typeface="Arial" panose="020B0604020202020204" pitchFamily="34" charset="0"/>
            </a:rPr>
            <a:t>-Programa para ampliación del alumbrado público.</a:t>
          </a:r>
          <a:endParaRPr lang="es-MX" sz="1000">
            <a:solidFill>
              <a:sysClr val="windowText" lastClr="000000"/>
            </a:solidFill>
            <a:effectLst/>
            <a:latin typeface="Arial" panose="020B0604020202020204" pitchFamily="34" charset="0"/>
            <a:cs typeface="Arial" panose="020B0604020202020204" pitchFamily="34" charset="0"/>
          </a:endParaRPr>
        </a:p>
        <a:p>
          <a:pPr algn="l"/>
          <a:r>
            <a:rPr lang="es-MX" sz="1000">
              <a:solidFill>
                <a:sysClr val="windowText" lastClr="000000"/>
              </a:solidFill>
              <a:effectLst/>
              <a:latin typeface="Arial" panose="020B0604020202020204" pitchFamily="34" charset="0"/>
              <a:ea typeface="+mn-ea"/>
              <a:cs typeface="Arial" panose="020B0604020202020204" pitchFamily="34" charset="0"/>
            </a:rPr>
            <a:t>-Sustitución de luminarias dañadas por led.</a:t>
          </a:r>
          <a:endParaRPr lang="es-MX" sz="1000">
            <a:solidFill>
              <a:sysClr val="windowText" lastClr="000000"/>
            </a:solidFill>
            <a:effectLst/>
            <a:latin typeface="Arial" panose="020B0604020202020204" pitchFamily="34" charset="0"/>
            <a:cs typeface="Arial" panose="020B0604020202020204" pitchFamily="34" charset="0"/>
          </a:endParaRPr>
        </a:p>
        <a:p>
          <a:pPr algn="l"/>
          <a:r>
            <a:rPr lang="es-MX" sz="1000">
              <a:solidFill>
                <a:sysClr val="windowText" lastClr="000000"/>
              </a:solidFill>
              <a:effectLst/>
              <a:latin typeface="Arial" panose="020B0604020202020204" pitchFamily="34" charset="0"/>
              <a:ea typeface="+mn-ea"/>
              <a:cs typeface="Arial" panose="020B0604020202020204" pitchFamily="34" charset="0"/>
            </a:rPr>
            <a:t>-Mantenimiento sostenible de las luminarias existentes.</a:t>
          </a:r>
          <a:endParaRPr lang="es-MX" sz="1000">
            <a:solidFill>
              <a:sysClr val="windowText" lastClr="000000"/>
            </a:solidFill>
            <a:effectLst/>
            <a:latin typeface="Arial" panose="020B0604020202020204" pitchFamily="34"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MX" sz="1000">
            <a:effectLst/>
          </a:endParaRPr>
        </a:p>
      </xdr:txBody>
    </xdr:sp>
    <xdr:clientData/>
  </xdr:twoCellAnchor>
  <xdr:twoCellAnchor>
    <xdr:from>
      <xdr:col>4</xdr:col>
      <xdr:colOff>209550</xdr:colOff>
      <xdr:row>24</xdr:row>
      <xdr:rowOff>159125</xdr:rowOff>
    </xdr:from>
    <xdr:to>
      <xdr:col>6</xdr:col>
      <xdr:colOff>158844</xdr:colOff>
      <xdr:row>28</xdr:row>
      <xdr:rowOff>153521</xdr:rowOff>
    </xdr:to>
    <xdr:sp macro="" textlink="">
      <xdr:nvSpPr>
        <xdr:cNvPr id="55" name="Rectángulo 54">
          <a:extLst>
            <a:ext uri="{FF2B5EF4-FFF2-40B4-BE49-F238E27FC236}">
              <a16:creationId xmlns:a16="http://schemas.microsoft.com/office/drawing/2014/main" id="{0E70FB71-506B-42D6-98F5-90AA6356C851}"/>
            </a:ext>
          </a:extLst>
        </xdr:cNvPr>
        <xdr:cNvSpPr/>
      </xdr:nvSpPr>
      <xdr:spPr>
        <a:xfrm>
          <a:off x="2422712" y="4753537"/>
          <a:ext cx="2036389" cy="666749"/>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000">
              <a:solidFill>
                <a:sysClr val="windowText" lastClr="000000"/>
              </a:solidFill>
              <a:effectLst/>
              <a:latin typeface="Arial" panose="020B0604020202020204" pitchFamily="34" charset="0"/>
              <a:ea typeface="+mn-ea"/>
              <a:cs typeface="Arial" panose="020B0604020202020204" pitchFamily="34" charset="0"/>
            </a:rPr>
            <a:t>Mantenimiento del sistema de drenaje.</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4</xdr:col>
      <xdr:colOff>196664</xdr:colOff>
      <xdr:row>30</xdr:row>
      <xdr:rowOff>8964</xdr:rowOff>
    </xdr:from>
    <xdr:to>
      <xdr:col>6</xdr:col>
      <xdr:colOff>145958</xdr:colOff>
      <xdr:row>38</xdr:row>
      <xdr:rowOff>350184</xdr:rowOff>
    </xdr:to>
    <xdr:sp macro="" textlink="">
      <xdr:nvSpPr>
        <xdr:cNvPr id="56" name="Rectángulo 55">
          <a:extLst>
            <a:ext uri="{FF2B5EF4-FFF2-40B4-BE49-F238E27FC236}">
              <a16:creationId xmlns:a16="http://schemas.microsoft.com/office/drawing/2014/main" id="{85B15CC5-3B86-4D04-BA55-B673EB01352A}"/>
            </a:ext>
          </a:extLst>
        </xdr:cNvPr>
        <xdr:cNvSpPr/>
      </xdr:nvSpPr>
      <xdr:spPr>
        <a:xfrm>
          <a:off x="2409826" y="5611905"/>
          <a:ext cx="2036389" cy="1685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100">
              <a:solidFill>
                <a:sysClr val="windowText" lastClr="000000"/>
              </a:solidFill>
              <a:effectLst/>
              <a:latin typeface="+mn-lt"/>
              <a:ea typeface="+mn-ea"/>
              <a:cs typeface="+mn-cs"/>
            </a:rPr>
            <a:t>-</a:t>
          </a:r>
          <a:r>
            <a:rPr lang="es-MX" sz="1100">
              <a:solidFill>
                <a:sysClr val="windowText" lastClr="000000"/>
              </a:solidFill>
              <a:effectLst/>
              <a:latin typeface="Arial" panose="020B0604020202020204" pitchFamily="34" charset="0"/>
              <a:ea typeface="+mn-ea"/>
              <a:cs typeface="Arial" panose="020B0604020202020204" pitchFamily="34" charset="0"/>
            </a:rPr>
            <a:t>Desazolve de los pozos y caleado de los mismos.</a:t>
          </a:r>
          <a:endParaRPr lang="es-MX" sz="1000">
            <a:solidFill>
              <a:sysClr val="windowText" lastClr="000000"/>
            </a:solidFill>
            <a:effectLst/>
            <a:latin typeface="Arial" panose="020B0604020202020204" pitchFamily="34" charset="0"/>
            <a:cs typeface="Arial" panose="020B0604020202020204" pitchFamily="34" charset="0"/>
          </a:endParaRPr>
        </a:p>
        <a:p>
          <a:pPr algn="l"/>
          <a:r>
            <a:rPr lang="es-MX" sz="1100">
              <a:solidFill>
                <a:sysClr val="windowText" lastClr="000000"/>
              </a:solidFill>
              <a:effectLst/>
              <a:latin typeface="Arial" panose="020B0604020202020204" pitchFamily="34" charset="0"/>
              <a:ea typeface="+mn-ea"/>
              <a:cs typeface="Arial" panose="020B0604020202020204" pitchFamily="34" charset="0"/>
            </a:rPr>
            <a:t>-Desazolve de cunetas y alcantarillas. </a:t>
          </a:r>
          <a:endParaRPr lang="es-MX" sz="1000">
            <a:solidFill>
              <a:sysClr val="windowText" lastClr="000000"/>
            </a:solidFill>
            <a:effectLst/>
            <a:latin typeface="Arial" panose="020B0604020202020204" pitchFamily="34" charset="0"/>
            <a:cs typeface="Arial" panose="020B0604020202020204" pitchFamily="34" charset="0"/>
          </a:endParaRPr>
        </a:p>
        <a:p>
          <a:pPr algn="l"/>
          <a:r>
            <a:rPr lang="es-MX" sz="1100">
              <a:solidFill>
                <a:sysClr val="windowText" lastClr="000000"/>
              </a:solidFill>
              <a:effectLst/>
              <a:latin typeface="Arial" panose="020B0604020202020204" pitchFamily="34" charset="0"/>
              <a:ea typeface="+mn-ea"/>
              <a:cs typeface="Arial" panose="020B0604020202020204" pitchFamily="34" charset="0"/>
            </a:rPr>
            <a:t>-Mantenimiento preventivo de la planta tratadora.</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6</xdr:col>
      <xdr:colOff>238687</xdr:colOff>
      <xdr:row>25</xdr:row>
      <xdr:rowOff>3363</xdr:rowOff>
    </xdr:from>
    <xdr:to>
      <xdr:col>9</xdr:col>
      <xdr:colOff>658628</xdr:colOff>
      <xdr:row>28</xdr:row>
      <xdr:rowOff>165847</xdr:rowOff>
    </xdr:to>
    <xdr:sp macro="" textlink="">
      <xdr:nvSpPr>
        <xdr:cNvPr id="57" name="Rectángulo 56">
          <a:extLst>
            <a:ext uri="{FF2B5EF4-FFF2-40B4-BE49-F238E27FC236}">
              <a16:creationId xmlns:a16="http://schemas.microsoft.com/office/drawing/2014/main" id="{68157034-6C82-4369-9D1D-F9E69571BAA0}"/>
            </a:ext>
          </a:extLst>
        </xdr:cNvPr>
        <xdr:cNvSpPr/>
      </xdr:nvSpPr>
      <xdr:spPr>
        <a:xfrm>
          <a:off x="4538944" y="4765863"/>
          <a:ext cx="2030787" cy="666749"/>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000">
              <a:solidFill>
                <a:sysClr val="windowText" lastClr="000000"/>
              </a:solidFill>
              <a:effectLst/>
              <a:latin typeface="Arial" panose="020B0604020202020204" pitchFamily="34" charset="0"/>
              <a:ea typeface="+mn-ea"/>
              <a:cs typeface="Arial" panose="020B0604020202020204" pitchFamily="34" charset="0"/>
            </a:rPr>
            <a:t>Suministro de agua potable y agua tratada para espacios.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6</xdr:col>
      <xdr:colOff>211791</xdr:colOff>
      <xdr:row>30</xdr:row>
      <xdr:rowOff>7284</xdr:rowOff>
    </xdr:from>
    <xdr:to>
      <xdr:col>9</xdr:col>
      <xdr:colOff>631732</xdr:colOff>
      <xdr:row>38</xdr:row>
      <xdr:rowOff>406213</xdr:rowOff>
    </xdr:to>
    <xdr:sp macro="" textlink="">
      <xdr:nvSpPr>
        <xdr:cNvPr id="58" name="Rectángulo 57">
          <a:extLst>
            <a:ext uri="{FF2B5EF4-FFF2-40B4-BE49-F238E27FC236}">
              <a16:creationId xmlns:a16="http://schemas.microsoft.com/office/drawing/2014/main" id="{07512F79-7B10-4DD9-BA44-4B5CEB3DDE22}"/>
            </a:ext>
          </a:extLst>
        </xdr:cNvPr>
        <xdr:cNvSpPr/>
      </xdr:nvSpPr>
      <xdr:spPr>
        <a:xfrm>
          <a:off x="4512048" y="5610225"/>
          <a:ext cx="2030787" cy="17436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000">
              <a:solidFill>
                <a:sysClr val="windowText" lastClr="000000"/>
              </a:solidFill>
              <a:effectLst/>
              <a:latin typeface="Arial" panose="020B0604020202020204" pitchFamily="34" charset="0"/>
              <a:ea typeface="+mn-ea"/>
              <a:cs typeface="Arial" panose="020B0604020202020204" pitchFamily="34" charset="0"/>
            </a:rPr>
            <a:t>-Riegos calendarizados a las áreas verdes y jardines públicos de las localidades de Acayuca, San Pedro y Zapotlán.  </a:t>
          </a:r>
          <a:endParaRPr lang="es-MX" sz="1000">
            <a:solidFill>
              <a:sysClr val="windowText" lastClr="000000"/>
            </a:solidFill>
            <a:effectLst/>
            <a:latin typeface="Arial" panose="020B0604020202020204" pitchFamily="34" charset="0"/>
            <a:cs typeface="Arial" panose="020B0604020202020204" pitchFamily="34" charset="0"/>
          </a:endParaRPr>
        </a:p>
        <a:p>
          <a:pPr algn="l"/>
          <a:r>
            <a:rPr lang="es-MX" sz="1000">
              <a:solidFill>
                <a:sysClr val="windowText" lastClr="000000"/>
              </a:solidFill>
              <a:effectLst/>
              <a:latin typeface="Arial" panose="020B0604020202020204" pitchFamily="34" charset="0"/>
              <a:ea typeface="+mn-ea"/>
              <a:cs typeface="Arial" panose="020B0604020202020204" pitchFamily="34" charset="0"/>
            </a:rPr>
            <a:t>-Abastecimiento de agua potable en espacios públicos, deportivos y de salud. </a:t>
          </a:r>
          <a:endParaRPr lang="es-MX" sz="1000">
            <a:solidFill>
              <a:sysClr val="windowText" lastClr="000000"/>
            </a:solidFill>
            <a:effectLst/>
            <a:latin typeface="Arial" panose="020B0604020202020204" pitchFamily="34" charset="0"/>
            <a:cs typeface="Arial" panose="020B0604020202020204" pitchFamily="34" charset="0"/>
          </a:endParaRPr>
        </a:p>
        <a:p>
          <a:pPr algn="l"/>
          <a:r>
            <a:rPr lang="es-MX" sz="1000">
              <a:solidFill>
                <a:sysClr val="windowText" lastClr="000000"/>
              </a:solidFill>
              <a:effectLst/>
              <a:latin typeface="Arial" panose="020B0604020202020204" pitchFamily="34" charset="0"/>
              <a:ea typeface="+mn-ea"/>
              <a:cs typeface="Arial" panose="020B0604020202020204" pitchFamily="34" charset="0"/>
            </a:rPr>
            <a:t>-Mantenimiento, rehabilitación y limpieza integral de espacios públicos y áreas administrativas del Municipio.</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773205</xdr:colOff>
      <xdr:row>2</xdr:row>
      <xdr:rowOff>140073</xdr:rowOff>
    </xdr:from>
    <xdr:to>
      <xdr:col>12</xdr:col>
      <xdr:colOff>224118</xdr:colOff>
      <xdr:row>8</xdr:row>
      <xdr:rowOff>50427</xdr:rowOff>
    </xdr:to>
    <xdr:sp macro="" textlink="">
      <xdr:nvSpPr>
        <xdr:cNvPr id="2" name="Rectángulo 1">
          <a:extLst>
            <a:ext uri="{FF2B5EF4-FFF2-40B4-BE49-F238E27FC236}">
              <a16:creationId xmlns:a16="http://schemas.microsoft.com/office/drawing/2014/main" id="{ED97DCDA-592B-465C-A0B4-5A75AF0E872B}"/>
            </a:ext>
          </a:extLst>
        </xdr:cNvPr>
        <xdr:cNvSpPr/>
      </xdr:nvSpPr>
      <xdr:spPr>
        <a:xfrm>
          <a:off x="6684308" y="1036544"/>
          <a:ext cx="2112310" cy="918883"/>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1000" b="0" i="0">
              <a:solidFill>
                <a:sysClr val="windowText" lastClr="000000"/>
              </a:solidFill>
              <a:effectLst/>
              <a:latin typeface="Arial" panose="020B0604020202020204" pitchFamily="34" charset="0"/>
              <a:ea typeface="+mn-ea"/>
              <a:cs typeface="Arial" panose="020B0604020202020204" pitchFamily="34" charset="0"/>
            </a:rPr>
            <a:t>Mantenimiento eficiente en calles así como la limpieza causa la ocupación de basura proficua la proliferación de plagas que pueden causar enfermedades.</a:t>
          </a:r>
          <a:endParaRPr lang="es-MX" sz="1000" b="0">
            <a:solidFill>
              <a:sysClr val="windowText" lastClr="000000"/>
            </a:solidFill>
            <a:effectLst/>
            <a:latin typeface="Arial" panose="020B0604020202020204" pitchFamily="34" charset="0"/>
            <a:cs typeface="Arial" panose="020B0604020202020204" pitchFamily="34" charset="0"/>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761999</xdr:colOff>
      <xdr:row>8</xdr:row>
      <xdr:rowOff>100853</xdr:rowOff>
    </xdr:from>
    <xdr:to>
      <xdr:col>12</xdr:col>
      <xdr:colOff>238125</xdr:colOff>
      <xdr:row>17</xdr:row>
      <xdr:rowOff>98052</xdr:rowOff>
    </xdr:to>
    <xdr:sp macro="" textlink="">
      <xdr:nvSpPr>
        <xdr:cNvPr id="3" name="Rectángulo 2">
          <a:extLst>
            <a:ext uri="{FF2B5EF4-FFF2-40B4-BE49-F238E27FC236}">
              <a16:creationId xmlns:a16="http://schemas.microsoft.com/office/drawing/2014/main" id="{4674317B-619F-483E-AACA-6ABD191AAD8D}"/>
            </a:ext>
          </a:extLst>
        </xdr:cNvPr>
        <xdr:cNvSpPr/>
      </xdr:nvSpPr>
      <xdr:spPr>
        <a:xfrm>
          <a:off x="6673102" y="2005853"/>
          <a:ext cx="2137523" cy="1509993"/>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1000" b="0" i="0">
              <a:solidFill>
                <a:sysClr val="windowText" lastClr="000000"/>
              </a:solidFill>
              <a:effectLst/>
              <a:latin typeface="Arial" panose="020B0604020202020204" pitchFamily="34" charset="0"/>
              <a:ea typeface="+mn-ea"/>
              <a:cs typeface="Arial" panose="020B0604020202020204" pitchFamily="34" charset="0"/>
            </a:rPr>
            <a:t>Calles libres de basura  </a:t>
          </a:r>
        </a:p>
        <a:p>
          <a:pPr marL="0" marR="0" lvl="0" indent="0" algn="l" defTabSz="914400" rtl="0" eaLnBrk="1" fontAlgn="auto" latinLnBrk="0" hangingPunct="1">
            <a:lnSpc>
              <a:spcPct val="100000"/>
            </a:lnSpc>
            <a:spcBef>
              <a:spcPts val="0"/>
            </a:spcBef>
            <a:spcAft>
              <a:spcPts val="0"/>
            </a:spcAft>
            <a:buClrTx/>
            <a:buSzTx/>
            <a:buFontTx/>
            <a:buNone/>
            <a:tabLst/>
            <a:defRPr/>
          </a:pPr>
          <a:r>
            <a:rPr lang="en-US" sz="1000" b="0" i="0">
              <a:solidFill>
                <a:sysClr val="windowText" lastClr="000000"/>
              </a:solidFill>
              <a:effectLst/>
              <a:latin typeface="Arial" panose="020B0604020202020204" pitchFamily="34" charset="0"/>
              <a:ea typeface="+mn-ea"/>
              <a:cs typeface="Arial" panose="020B0604020202020204" pitchFamily="34" charset="0"/>
            </a:rPr>
            <a:t>-Suficiente personal operativo. para realizar la limpieza de calles. -Ambiente limpio que motive a la ciudadanía y mejore su estado emocional.</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725581</xdr:colOff>
      <xdr:row>25</xdr:row>
      <xdr:rowOff>5603</xdr:rowOff>
    </xdr:from>
    <xdr:to>
      <xdr:col>12</xdr:col>
      <xdr:colOff>80963</xdr:colOff>
      <xdr:row>29</xdr:row>
      <xdr:rowOff>70037</xdr:rowOff>
    </xdr:to>
    <xdr:sp macro="" textlink="">
      <xdr:nvSpPr>
        <xdr:cNvPr id="4" name="Rectángulo 3">
          <a:extLst>
            <a:ext uri="{FF2B5EF4-FFF2-40B4-BE49-F238E27FC236}">
              <a16:creationId xmlns:a16="http://schemas.microsoft.com/office/drawing/2014/main" id="{280F85CB-72F8-4E15-9777-1DDAEFB0ECA9}"/>
            </a:ext>
          </a:extLst>
        </xdr:cNvPr>
        <xdr:cNvSpPr/>
      </xdr:nvSpPr>
      <xdr:spPr>
        <a:xfrm>
          <a:off x="6636684" y="4768103"/>
          <a:ext cx="2016779" cy="73678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000">
              <a:solidFill>
                <a:sysClr val="windowText" lastClr="000000"/>
              </a:solidFill>
              <a:effectLst/>
              <a:latin typeface="Arial" panose="020B0604020202020204" pitchFamily="34" charset="0"/>
              <a:ea typeface="+mn-ea"/>
              <a:cs typeface="Arial" panose="020B0604020202020204" pitchFamily="34" charset="0"/>
            </a:rPr>
            <a:t>Mantenimiento, rehabilitación y limpieza integral de espacios públicos y áreas administrativas del Municipio.</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714375</xdr:colOff>
      <xdr:row>30</xdr:row>
      <xdr:rowOff>22412</xdr:rowOff>
    </xdr:from>
    <xdr:to>
      <xdr:col>12</xdr:col>
      <xdr:colOff>406213</xdr:colOff>
      <xdr:row>38</xdr:row>
      <xdr:rowOff>616323</xdr:rowOff>
    </xdr:to>
    <xdr:sp macro="" textlink="">
      <xdr:nvSpPr>
        <xdr:cNvPr id="5" name="Rectángulo 4">
          <a:extLst>
            <a:ext uri="{FF2B5EF4-FFF2-40B4-BE49-F238E27FC236}">
              <a16:creationId xmlns:a16="http://schemas.microsoft.com/office/drawing/2014/main" id="{F64B321B-FFE7-4CBC-8F6A-43875FC9E469}"/>
            </a:ext>
          </a:extLst>
        </xdr:cNvPr>
        <xdr:cNvSpPr/>
      </xdr:nvSpPr>
      <xdr:spPr>
        <a:xfrm>
          <a:off x="6625478" y="5625353"/>
          <a:ext cx="2353235" cy="193861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000">
              <a:solidFill>
                <a:sysClr val="windowText" lastClr="000000"/>
              </a:solidFill>
              <a:effectLst/>
              <a:latin typeface="Arial" panose="020B0604020202020204" pitchFamily="34" charset="0"/>
              <a:ea typeface="+mn-ea"/>
              <a:cs typeface="Arial" panose="020B0604020202020204" pitchFamily="34" charset="0"/>
            </a:rPr>
            <a:t>Mantenimiento integral y sostenible para parques, jardines, destinados a la convivencia social, descanso y recreación. </a:t>
          </a:r>
          <a:endParaRPr lang="es-MX" sz="1000">
            <a:solidFill>
              <a:sysClr val="windowText" lastClr="000000"/>
            </a:solidFill>
            <a:effectLst/>
            <a:latin typeface="Arial" panose="020B0604020202020204" pitchFamily="34" charset="0"/>
            <a:cs typeface="Arial" panose="020B0604020202020204" pitchFamily="34" charset="0"/>
          </a:endParaRPr>
        </a:p>
        <a:p>
          <a:pPr algn="l"/>
          <a:r>
            <a:rPr lang="es-MX" sz="1000">
              <a:solidFill>
                <a:sysClr val="windowText" lastClr="000000"/>
              </a:solidFill>
              <a:effectLst/>
              <a:latin typeface="Arial" panose="020B0604020202020204" pitchFamily="34" charset="0"/>
              <a:ea typeface="+mn-ea"/>
              <a:cs typeface="Arial" panose="020B0604020202020204" pitchFamily="34" charset="0"/>
            </a:rPr>
            <a:t>-Rehabilitación, construcción y mantenimiento con perspectiva de género a los espacios públicos del municipio, para las personas con discapacidad, mujeres, niñas, niños. </a:t>
          </a:r>
          <a:endParaRPr lang="es-MX" sz="1000">
            <a:solidFill>
              <a:sysClr val="windowText" lastClr="000000"/>
            </a:solidFill>
            <a:effectLst/>
            <a:latin typeface="Arial" panose="020B0604020202020204" pitchFamily="34" charset="0"/>
            <a:cs typeface="Arial" panose="020B0604020202020204" pitchFamily="34" charset="0"/>
          </a:endParaRPr>
        </a:p>
        <a:p>
          <a:pPr algn="l"/>
          <a:r>
            <a:rPr lang="es-MX" sz="1000">
              <a:solidFill>
                <a:sysClr val="windowText" lastClr="000000"/>
              </a:solidFill>
              <a:effectLst/>
              <a:latin typeface="Arial" panose="020B0604020202020204" pitchFamily="34" charset="0"/>
              <a:ea typeface="+mn-ea"/>
              <a:cs typeface="Arial" panose="020B0604020202020204" pitchFamily="34" charset="0"/>
            </a:rPr>
            <a:t>-Limpieza por área de Presidencia Municipal.</a:t>
          </a:r>
          <a:endParaRPr lang="es-MX" sz="1000">
            <a:solidFill>
              <a:sysClr val="windowText" lastClr="000000"/>
            </a:solidFill>
            <a:effectLst/>
            <a:latin typeface="Arial" panose="020B0604020202020204" pitchFamily="34" charset="0"/>
            <a:cs typeface="Arial" panose="020B0604020202020204" pitchFamily="34" charset="0"/>
          </a:endParaRPr>
        </a:p>
        <a:p>
          <a:pPr algn="l"/>
          <a:r>
            <a:rPr lang="es-MX" sz="1000">
              <a:solidFill>
                <a:sysClr val="windowText" lastClr="000000"/>
              </a:solidFill>
              <a:effectLst/>
              <a:latin typeface="Arial" panose="020B0604020202020204" pitchFamily="34" charset="0"/>
              <a:ea typeface="+mn-ea"/>
              <a:cs typeface="Arial" panose="020B0604020202020204" pitchFamily="34" charset="0"/>
            </a:rPr>
            <a:t>-Limpieza urbana en calles.</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23</xdr:row>
      <xdr:rowOff>182542</xdr:rowOff>
    </xdr:from>
    <xdr:to>
      <xdr:col>1</xdr:col>
      <xdr:colOff>2962275</xdr:colOff>
      <xdr:row>25</xdr:row>
      <xdr:rowOff>39542</xdr:rowOff>
    </xdr:to>
    <xdr:pic>
      <xdr:nvPicPr>
        <xdr:cNvPr id="5" name="Imagen 4">
          <a:extLst>
            <a:ext uri="{FF2B5EF4-FFF2-40B4-BE49-F238E27FC236}">
              <a16:creationId xmlns:a16="http://schemas.microsoft.com/office/drawing/2014/main" id="{509B00A5-AD96-4179-A312-DBE5B616B8C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364517"/>
          <a:ext cx="6467475" cy="337732"/>
        </a:xfrm>
        <a:prstGeom prst="rect">
          <a:avLst/>
        </a:prstGeom>
        <a:ln>
          <a:solidFill>
            <a:sysClr val="windowText" lastClr="000000"/>
          </a:solidFill>
        </a:ln>
      </xdr:spPr>
    </xdr:pic>
    <xdr:clientData/>
  </xdr:twoCellAnchor>
  <xdr:twoCellAnchor editAs="oneCell">
    <xdr:from>
      <xdr:col>0</xdr:col>
      <xdr:colOff>28575</xdr:colOff>
      <xdr:row>0</xdr:row>
      <xdr:rowOff>0</xdr:rowOff>
    </xdr:from>
    <xdr:to>
      <xdr:col>0</xdr:col>
      <xdr:colOff>371475</xdr:colOff>
      <xdr:row>0</xdr:row>
      <xdr:rowOff>279882</xdr:rowOff>
    </xdr:to>
    <xdr:pic>
      <xdr:nvPicPr>
        <xdr:cNvPr id="6" name="Imagen 5">
          <a:extLst>
            <a:ext uri="{FF2B5EF4-FFF2-40B4-BE49-F238E27FC236}">
              <a16:creationId xmlns:a16="http://schemas.microsoft.com/office/drawing/2014/main" id="{A9F385A2-E6E6-4651-B293-6430564359F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8575" y="0"/>
          <a:ext cx="342900" cy="281003"/>
        </a:xfrm>
        <a:prstGeom prst="rect">
          <a:avLst/>
        </a:prstGeom>
      </xdr:spPr>
    </xdr:pic>
    <xdr:clientData/>
  </xdr:twoCellAnchor>
  <xdr:twoCellAnchor editAs="oneCell">
    <xdr:from>
      <xdr:col>1</xdr:col>
      <xdr:colOff>1596838</xdr:colOff>
      <xdr:row>0</xdr:row>
      <xdr:rowOff>48555</xdr:rowOff>
    </xdr:from>
    <xdr:to>
      <xdr:col>1</xdr:col>
      <xdr:colOff>2942664</xdr:colOff>
      <xdr:row>0</xdr:row>
      <xdr:rowOff>248139</xdr:rowOff>
    </xdr:to>
    <xdr:pic>
      <xdr:nvPicPr>
        <xdr:cNvPr id="7" name="Imagen 6">
          <a:extLst>
            <a:ext uri="{FF2B5EF4-FFF2-40B4-BE49-F238E27FC236}">
              <a16:creationId xmlns:a16="http://schemas.microsoft.com/office/drawing/2014/main" id="{017E6D62-AB19-44A5-8862-ED15FD61B78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5102038" y="48555"/>
          <a:ext cx="1345826" cy="2007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12</xdr:row>
      <xdr:rowOff>6518</xdr:rowOff>
    </xdr:from>
    <xdr:to>
      <xdr:col>8</xdr:col>
      <xdr:colOff>151573</xdr:colOff>
      <xdr:row>15</xdr:row>
      <xdr:rowOff>3172</xdr:rowOff>
    </xdr:to>
    <xdr:pic>
      <xdr:nvPicPr>
        <xdr:cNvPr id="4" name="Imagen 3">
          <a:extLst>
            <a:ext uri="{FF2B5EF4-FFF2-40B4-BE49-F238E27FC236}">
              <a16:creationId xmlns:a16="http://schemas.microsoft.com/office/drawing/2014/main" id="{4704D80D-7A01-42C9-82DB-28BC1D90B1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 y="3965605"/>
          <a:ext cx="9119152" cy="486709"/>
        </a:xfrm>
        <a:prstGeom prst="rect">
          <a:avLst/>
        </a:prstGeom>
        <a:ln>
          <a:solidFill>
            <a:sysClr val="windowText" lastClr="000000"/>
          </a:solidFill>
        </a:ln>
      </xdr:spPr>
    </xdr:pic>
    <xdr:clientData/>
  </xdr:twoCellAnchor>
  <xdr:twoCellAnchor editAs="oneCell">
    <xdr:from>
      <xdr:col>0</xdr:col>
      <xdr:colOff>323022</xdr:colOff>
      <xdr:row>0</xdr:row>
      <xdr:rowOff>57978</xdr:rowOff>
    </xdr:from>
    <xdr:to>
      <xdr:col>0</xdr:col>
      <xdr:colOff>665922</xdr:colOff>
      <xdr:row>0</xdr:row>
      <xdr:rowOff>338981</xdr:rowOff>
    </xdr:to>
    <xdr:pic>
      <xdr:nvPicPr>
        <xdr:cNvPr id="5" name="Imagen 4">
          <a:extLst>
            <a:ext uri="{FF2B5EF4-FFF2-40B4-BE49-F238E27FC236}">
              <a16:creationId xmlns:a16="http://schemas.microsoft.com/office/drawing/2014/main" id="{1F752EE0-0EB8-4141-B0AC-C7AF2FEF76A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323022" y="57978"/>
          <a:ext cx="342900" cy="281003"/>
        </a:xfrm>
        <a:prstGeom prst="rect">
          <a:avLst/>
        </a:prstGeom>
      </xdr:spPr>
    </xdr:pic>
    <xdr:clientData/>
  </xdr:twoCellAnchor>
  <xdr:twoCellAnchor editAs="oneCell">
    <xdr:from>
      <xdr:col>6</xdr:col>
      <xdr:colOff>924290</xdr:colOff>
      <xdr:row>0</xdr:row>
      <xdr:rowOff>59322</xdr:rowOff>
    </xdr:from>
    <xdr:to>
      <xdr:col>8</xdr:col>
      <xdr:colOff>340269</xdr:colOff>
      <xdr:row>0</xdr:row>
      <xdr:rowOff>260027</xdr:rowOff>
    </xdr:to>
    <xdr:pic>
      <xdr:nvPicPr>
        <xdr:cNvPr id="6" name="Imagen 5">
          <a:extLst>
            <a:ext uri="{FF2B5EF4-FFF2-40B4-BE49-F238E27FC236}">
              <a16:creationId xmlns:a16="http://schemas.microsoft.com/office/drawing/2014/main" id="{1A002208-6449-4E61-8292-E39E56D66C7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7981073" y="59322"/>
          <a:ext cx="1345826" cy="2007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51289</xdr:colOff>
      <xdr:row>0</xdr:row>
      <xdr:rowOff>121229</xdr:rowOff>
    </xdr:from>
    <xdr:to>
      <xdr:col>0</xdr:col>
      <xdr:colOff>1036028</xdr:colOff>
      <xdr:row>2</xdr:row>
      <xdr:rowOff>241930</xdr:rowOff>
    </xdr:to>
    <xdr:pic>
      <xdr:nvPicPr>
        <xdr:cNvPr id="4" name="Imagen 3">
          <a:extLst>
            <a:ext uri="{FF2B5EF4-FFF2-40B4-BE49-F238E27FC236}">
              <a16:creationId xmlns:a16="http://schemas.microsoft.com/office/drawing/2014/main" id="{54CBB908-EAAA-491A-8BAB-79D670A878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57" b="12057"/>
        <a:stretch>
          <a:fillRect/>
        </a:stretch>
      </xdr:blipFill>
      <xdr:spPr>
        <a:xfrm>
          <a:off x="51289" y="121229"/>
          <a:ext cx="984739" cy="74415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IR%20-%20obras%20publicas%20-%201ER%20TRIM%202026%20TERMINADA%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1 "/>
      <sheetName val="ANEXO 1.1"/>
      <sheetName val="ANEXO 2. DEFINICION DEL PROBLE"/>
      <sheetName val="ANEXO 3. ANALISIS DE INVOLUCRAD"/>
      <sheetName val="ANEXO 4. ARBOL DE PROBLEMAS"/>
      <sheetName val="ANEXO 5. ARBOL DE OBJETIVOS"/>
      <sheetName val="ANEXO VII. ESTRC. ANAL. PRG.P.P"/>
      <sheetName val="ANEXO 6. ANALISIS ALTERNATIVAS"/>
      <sheetName val="FORMATO 2. POA - MIR"/>
      <sheetName val="CALENDARIZACION"/>
      <sheetName val="FIN"/>
      <sheetName val="PROPOSITO"/>
      <sheetName val="NO SE EDITA"/>
      <sheetName val="C1"/>
      <sheetName val="A1 C1 "/>
      <sheetName val="A2 C1"/>
      <sheetName val="C2"/>
      <sheetName val="A1 C2 "/>
      <sheetName val="A2 C2"/>
      <sheetName val="REPORTE TRIMESTRAL"/>
      <sheetName val="Hoja3"/>
      <sheetName val="ALINEACION AL PED"/>
      <sheetName val="COMP ACT EXTEMPORANE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46">
          <cell r="F46">
            <v>12</v>
          </cell>
          <cell r="G46">
            <v>2</v>
          </cell>
        </row>
        <row r="50">
          <cell r="A50">
            <v>1</v>
          </cell>
        </row>
        <row r="51">
          <cell r="A51">
            <v>1</v>
          </cell>
        </row>
        <row r="52">
          <cell r="A52">
            <v>1</v>
          </cell>
        </row>
        <row r="53">
          <cell r="A53">
            <v>1</v>
          </cell>
        </row>
        <row r="54">
          <cell r="A54">
            <v>1</v>
          </cell>
        </row>
        <row r="55">
          <cell r="A55">
            <v>1</v>
          </cell>
        </row>
        <row r="56">
          <cell r="A56">
            <v>1</v>
          </cell>
        </row>
        <row r="57">
          <cell r="A57">
            <v>1</v>
          </cell>
        </row>
        <row r="58">
          <cell r="A58">
            <v>1</v>
          </cell>
        </row>
        <row r="59">
          <cell r="A59">
            <v>1</v>
          </cell>
        </row>
        <row r="60">
          <cell r="A60">
            <v>1</v>
          </cell>
        </row>
        <row r="61">
          <cell r="A61">
            <v>1</v>
          </cell>
        </row>
        <row r="62">
          <cell r="A62">
            <v>1</v>
          </cell>
        </row>
        <row r="63">
          <cell r="A63">
            <v>1</v>
          </cell>
        </row>
        <row r="64">
          <cell r="A64">
            <v>1</v>
          </cell>
        </row>
        <row r="65">
          <cell r="A65">
            <v>1</v>
          </cell>
        </row>
        <row r="66">
          <cell r="A66">
            <v>1</v>
          </cell>
        </row>
        <row r="67">
          <cell r="A67">
            <v>1</v>
          </cell>
        </row>
        <row r="68">
          <cell r="A68">
            <v>1</v>
          </cell>
        </row>
        <row r="69">
          <cell r="A69">
            <v>1</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ADMINISTRACION%202024-2027/Normateca/Presidencia/Planeacion/Plan%20Municipal%20de%20Desarrollo%2024-27/PMZJ.pdf" TargetMode="External"/><Relationship Id="rId1" Type="http://schemas.openxmlformats.org/officeDocument/2006/relationships/hyperlink" Target="https://zapotlan.hidalgo.gob.mx/normateca.html"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zapotlan.hidalgo.gob.mx/ADMINISTRACION%202024-2027/Normateca/Presidencia/Planeacion/Plan%20Municipal%20de%20Desarrollo%2024-27/PMZJ.pdf"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4"/>
  <sheetViews>
    <sheetView view="pageBreakPreview" topLeftCell="A43" zoomScale="70" zoomScaleNormal="70" zoomScaleSheetLayoutView="70" workbookViewId="0">
      <selection activeCell="E44" sqref="E44"/>
    </sheetView>
  </sheetViews>
  <sheetFormatPr baseColWidth="10" defaultColWidth="9.33203125" defaultRowHeight="12.75"/>
  <cols>
    <col min="1" max="1" width="50.83203125" style="86" customWidth="1"/>
    <col min="2" max="2" width="35" style="86" customWidth="1"/>
    <col min="3" max="5" width="50.83203125" style="86" customWidth="1"/>
    <col min="6" max="16384" width="9.33203125" style="86"/>
  </cols>
  <sheetData>
    <row r="1" spans="1:5">
      <c r="A1" s="236" t="s">
        <v>303</v>
      </c>
      <c r="B1" s="237"/>
      <c r="C1" s="237"/>
      <c r="D1" s="237"/>
      <c r="E1" s="238"/>
    </row>
    <row r="2" spans="1:5" ht="25.5" customHeight="1">
      <c r="A2" s="236"/>
      <c r="B2" s="237"/>
      <c r="C2" s="237"/>
      <c r="D2" s="237"/>
      <c r="E2" s="238"/>
    </row>
    <row r="3" spans="1:5" ht="25.5" customHeight="1">
      <c r="A3" s="239"/>
      <c r="B3" s="240"/>
      <c r="C3" s="240"/>
      <c r="D3" s="240"/>
      <c r="E3" s="241"/>
    </row>
    <row r="4" spans="1:5" s="87" customFormat="1" ht="34.5" customHeight="1">
      <c r="A4" s="233" t="s">
        <v>296</v>
      </c>
      <c r="B4" s="234"/>
      <c r="C4" s="234"/>
      <c r="D4" s="234"/>
      <c r="E4" s="235"/>
    </row>
    <row r="5" spans="1:5" ht="29.25" customHeight="1">
      <c r="A5" s="257" t="s">
        <v>632</v>
      </c>
      <c r="B5" s="258"/>
      <c r="C5" s="258"/>
      <c r="D5" s="258"/>
      <c r="E5" s="259"/>
    </row>
    <row r="6" spans="1:5" ht="22.5" customHeight="1">
      <c r="A6" s="260"/>
      <c r="B6" s="261"/>
      <c r="C6" s="261"/>
      <c r="D6" s="261"/>
      <c r="E6" s="262"/>
    </row>
    <row r="7" spans="1:5" ht="22.5" customHeight="1">
      <c r="A7" s="260"/>
      <c r="B7" s="261"/>
      <c r="C7" s="261"/>
      <c r="D7" s="261"/>
      <c r="E7" s="262"/>
    </row>
    <row r="8" spans="1:5" ht="22.5" customHeight="1">
      <c r="A8" s="260"/>
      <c r="B8" s="261"/>
      <c r="C8" s="261"/>
      <c r="D8" s="261"/>
      <c r="E8" s="262"/>
    </row>
    <row r="9" spans="1:5" ht="3.75" customHeight="1">
      <c r="A9" s="260"/>
      <c r="B9" s="261"/>
      <c r="C9" s="261"/>
      <c r="D9" s="261"/>
      <c r="E9" s="262"/>
    </row>
    <row r="10" spans="1:5" ht="22.5" hidden="1" customHeight="1">
      <c r="A10" s="260"/>
      <c r="B10" s="261"/>
      <c r="C10" s="261"/>
      <c r="D10" s="261"/>
      <c r="E10" s="262"/>
    </row>
    <row r="11" spans="1:5" ht="32.25" hidden="1" customHeight="1">
      <c r="A11" s="263"/>
      <c r="B11" s="264"/>
      <c r="C11" s="264"/>
      <c r="D11" s="264"/>
      <c r="E11" s="265"/>
    </row>
    <row r="12" spans="1:5" s="87" customFormat="1" ht="34.5" customHeight="1">
      <c r="A12" s="233" t="s">
        <v>297</v>
      </c>
      <c r="B12" s="234"/>
      <c r="C12" s="234"/>
      <c r="D12" s="234"/>
      <c r="E12" s="235"/>
    </row>
    <row r="13" spans="1:5" ht="29.25" customHeight="1">
      <c r="A13" s="242" t="s">
        <v>639</v>
      </c>
      <c r="B13" s="243"/>
      <c r="C13" s="243"/>
      <c r="D13" s="243"/>
      <c r="E13" s="244"/>
    </row>
    <row r="14" spans="1:5" ht="24.95" customHeight="1">
      <c r="A14" s="245"/>
      <c r="B14" s="246"/>
      <c r="C14" s="246"/>
      <c r="D14" s="246"/>
      <c r="E14" s="247"/>
    </row>
    <row r="15" spans="1:5" ht="24.95" customHeight="1">
      <c r="A15" s="245"/>
      <c r="B15" s="246"/>
      <c r="C15" s="246"/>
      <c r="D15" s="246"/>
      <c r="E15" s="247"/>
    </row>
    <row r="16" spans="1:5" ht="24.95" customHeight="1">
      <c r="A16" s="245"/>
      <c r="B16" s="246"/>
      <c r="C16" s="246"/>
      <c r="D16" s="246"/>
      <c r="E16" s="247"/>
    </row>
    <row r="17" spans="1:5" ht="24.95" customHeight="1">
      <c r="A17" s="245"/>
      <c r="B17" s="246"/>
      <c r="C17" s="246"/>
      <c r="D17" s="246"/>
      <c r="E17" s="247"/>
    </row>
    <row r="18" spans="1:5" ht="24.95" customHeight="1">
      <c r="A18" s="245"/>
      <c r="B18" s="246"/>
      <c r="C18" s="246"/>
      <c r="D18" s="246"/>
      <c r="E18" s="247"/>
    </row>
    <row r="19" spans="1:5" ht="24.95" customHeight="1">
      <c r="A19" s="245"/>
      <c r="B19" s="246"/>
      <c r="C19" s="246"/>
      <c r="D19" s="246"/>
      <c r="E19" s="247"/>
    </row>
    <row r="20" spans="1:5" ht="24.95" customHeight="1">
      <c r="A20" s="245"/>
      <c r="B20" s="246"/>
      <c r="C20" s="246"/>
      <c r="D20" s="246"/>
      <c r="E20" s="247"/>
    </row>
    <row r="21" spans="1:5" ht="24.95" customHeight="1">
      <c r="A21" s="245"/>
      <c r="B21" s="246"/>
      <c r="C21" s="246"/>
      <c r="D21" s="246"/>
      <c r="E21" s="247"/>
    </row>
    <row r="22" spans="1:5" ht="24.95" customHeight="1">
      <c r="A22" s="245"/>
      <c r="B22" s="246"/>
      <c r="C22" s="246"/>
      <c r="D22" s="246"/>
      <c r="E22" s="247"/>
    </row>
    <row r="23" spans="1:5" ht="24.95" customHeight="1">
      <c r="A23" s="245"/>
      <c r="B23" s="246"/>
      <c r="C23" s="246"/>
      <c r="D23" s="246"/>
      <c r="E23" s="247"/>
    </row>
    <row r="24" spans="1:5" ht="24.95" customHeight="1">
      <c r="A24" s="245"/>
      <c r="B24" s="246"/>
      <c r="C24" s="246"/>
      <c r="D24" s="246"/>
      <c r="E24" s="247"/>
    </row>
    <row r="25" spans="1:5" ht="24.95" customHeight="1">
      <c r="A25" s="245"/>
      <c r="B25" s="246"/>
      <c r="C25" s="246"/>
      <c r="D25" s="246"/>
      <c r="E25" s="247"/>
    </row>
    <row r="26" spans="1:5" ht="24.95" customHeight="1">
      <c r="A26" s="245"/>
      <c r="B26" s="246"/>
      <c r="C26" s="246"/>
      <c r="D26" s="246"/>
      <c r="E26" s="247"/>
    </row>
    <row r="27" spans="1:5" ht="24.95" customHeight="1">
      <c r="A27" s="245"/>
      <c r="B27" s="246"/>
      <c r="C27" s="246"/>
      <c r="D27" s="246"/>
      <c r="E27" s="247"/>
    </row>
    <row r="28" spans="1:5" ht="24.95" customHeight="1">
      <c r="A28" s="245"/>
      <c r="B28" s="246"/>
      <c r="C28" s="246"/>
      <c r="D28" s="246"/>
      <c r="E28" s="247"/>
    </row>
    <row r="29" spans="1:5" ht="24.95" customHeight="1">
      <c r="A29" s="245"/>
      <c r="B29" s="246"/>
      <c r="C29" s="246"/>
      <c r="D29" s="246"/>
      <c r="E29" s="247"/>
    </row>
    <row r="30" spans="1:5" ht="24.95" customHeight="1">
      <c r="A30" s="245"/>
      <c r="B30" s="246"/>
      <c r="C30" s="246"/>
      <c r="D30" s="246"/>
      <c r="E30" s="247"/>
    </row>
    <row r="31" spans="1:5" ht="24.95" customHeight="1">
      <c r="A31" s="245"/>
      <c r="B31" s="246"/>
      <c r="C31" s="246"/>
      <c r="D31" s="246"/>
      <c r="E31" s="247"/>
    </row>
    <row r="32" spans="1:5" ht="24.95" customHeight="1">
      <c r="A32" s="245"/>
      <c r="B32" s="246"/>
      <c r="C32" s="246"/>
      <c r="D32" s="246"/>
      <c r="E32" s="247"/>
    </row>
    <row r="33" spans="1:5" ht="24.95" customHeight="1">
      <c r="A33" s="245"/>
      <c r="B33" s="246"/>
      <c r="C33" s="246"/>
      <c r="D33" s="246"/>
      <c r="E33" s="247"/>
    </row>
    <row r="34" spans="1:5" ht="159.75" customHeight="1">
      <c r="A34" s="248"/>
      <c r="B34" s="249"/>
      <c r="C34" s="249"/>
      <c r="D34" s="249"/>
      <c r="E34" s="250"/>
    </row>
    <row r="35" spans="1:5" s="87" customFormat="1" ht="34.5" customHeight="1">
      <c r="A35" s="233" t="s">
        <v>298</v>
      </c>
      <c r="B35" s="234"/>
      <c r="C35" s="234"/>
      <c r="D35" s="234"/>
      <c r="E35" s="235"/>
    </row>
    <row r="36" spans="1:5" s="87" customFormat="1" ht="34.5" customHeight="1">
      <c r="A36" s="251" t="s">
        <v>633</v>
      </c>
      <c r="B36" s="252"/>
      <c r="C36" s="252"/>
      <c r="D36" s="252"/>
      <c r="E36" s="253"/>
    </row>
    <row r="37" spans="1:5" ht="24.75" customHeight="1">
      <c r="A37" s="254"/>
      <c r="B37" s="255"/>
      <c r="C37" s="255"/>
      <c r="D37" s="255"/>
      <c r="E37" s="256"/>
    </row>
    <row r="38" spans="1:5" s="87" customFormat="1" ht="34.5" customHeight="1">
      <c r="A38" s="233" t="s">
        <v>299</v>
      </c>
      <c r="B38" s="234"/>
      <c r="C38" s="234"/>
      <c r="D38" s="234"/>
      <c r="E38" s="235"/>
    </row>
    <row r="39" spans="1:5" s="87" customFormat="1" ht="34.5" customHeight="1">
      <c r="A39" s="218" t="s">
        <v>634</v>
      </c>
      <c r="B39" s="219"/>
      <c r="C39" s="219"/>
      <c r="D39" s="219"/>
      <c r="E39" s="220"/>
    </row>
    <row r="40" spans="1:5" ht="22.5" customHeight="1">
      <c r="A40" s="221"/>
      <c r="B40" s="222"/>
      <c r="C40" s="222"/>
      <c r="D40" s="222"/>
      <c r="E40" s="223"/>
    </row>
    <row r="41" spans="1:5" ht="0.75" customHeight="1">
      <c r="A41" s="221"/>
      <c r="B41" s="222"/>
      <c r="C41" s="222"/>
      <c r="D41" s="222"/>
      <c r="E41" s="223"/>
    </row>
    <row r="42" spans="1:5" ht="33.75" hidden="1" customHeight="1">
      <c r="A42" s="224"/>
      <c r="B42" s="225"/>
      <c r="C42" s="225"/>
      <c r="D42" s="225"/>
      <c r="E42" s="226"/>
    </row>
    <row r="43" spans="1:5" s="87" customFormat="1" ht="34.5" customHeight="1">
      <c r="A43" s="229" t="s">
        <v>300</v>
      </c>
      <c r="B43" s="230"/>
      <c r="C43" s="229" t="s">
        <v>301</v>
      </c>
      <c r="D43" s="230"/>
      <c r="E43" s="96" t="s">
        <v>302</v>
      </c>
    </row>
    <row r="44" spans="1:5" ht="89.25" customHeight="1">
      <c r="A44" s="231" t="s">
        <v>636</v>
      </c>
      <c r="B44" s="232"/>
      <c r="C44" s="231" t="s">
        <v>635</v>
      </c>
      <c r="D44" s="232"/>
      <c r="E44" s="182" t="s">
        <v>637</v>
      </c>
    </row>
    <row r="45" spans="1:5" ht="19.5" customHeight="1">
      <c r="A45" s="227"/>
      <c r="B45" s="227"/>
      <c r="C45" s="227"/>
      <c r="D45" s="227"/>
      <c r="E45" s="227"/>
    </row>
    <row r="46" spans="1:5">
      <c r="A46" s="228"/>
      <c r="B46" s="228"/>
      <c r="C46" s="228"/>
      <c r="D46" s="228"/>
      <c r="E46" s="228"/>
    </row>
    <row r="47" spans="1:5">
      <c r="A47" s="228"/>
      <c r="B47" s="228"/>
      <c r="C47" s="228"/>
      <c r="D47" s="228"/>
      <c r="E47" s="228"/>
    </row>
    <row r="48" spans="1:5">
      <c r="A48" s="228"/>
      <c r="B48" s="228"/>
      <c r="C48" s="228"/>
      <c r="D48" s="228"/>
      <c r="E48" s="228"/>
    </row>
    <row r="49" spans="1:5">
      <c r="A49" s="228"/>
      <c r="B49" s="228"/>
      <c r="C49" s="228"/>
      <c r="D49" s="228"/>
      <c r="E49" s="228"/>
    </row>
    <row r="50" spans="1:5">
      <c r="A50" s="228"/>
      <c r="B50" s="228"/>
      <c r="C50" s="228"/>
      <c r="D50" s="228"/>
      <c r="E50" s="228"/>
    </row>
    <row r="51" spans="1:5">
      <c r="A51" s="228"/>
      <c r="B51" s="228"/>
      <c r="C51" s="228"/>
      <c r="D51" s="228"/>
      <c r="E51" s="228"/>
    </row>
    <row r="52" spans="1:5">
      <c r="A52" s="228"/>
      <c r="B52" s="228"/>
      <c r="C52" s="228"/>
      <c r="D52" s="228"/>
      <c r="E52" s="228"/>
    </row>
    <row r="53" spans="1:5">
      <c r="A53" s="228"/>
      <c r="B53" s="228"/>
      <c r="C53" s="228"/>
      <c r="D53" s="228"/>
      <c r="E53" s="228"/>
    </row>
    <row r="54" spans="1:5">
      <c r="A54" s="228"/>
      <c r="B54" s="228"/>
      <c r="C54" s="228"/>
      <c r="D54" s="228"/>
      <c r="E54" s="228"/>
    </row>
  </sheetData>
  <mergeCells count="14">
    <mergeCell ref="A4:E4"/>
    <mergeCell ref="A1:E3"/>
    <mergeCell ref="A38:E38"/>
    <mergeCell ref="A12:E12"/>
    <mergeCell ref="A35:E35"/>
    <mergeCell ref="A13:E34"/>
    <mergeCell ref="A36:E37"/>
    <mergeCell ref="A5:E11"/>
    <mergeCell ref="A39:E42"/>
    <mergeCell ref="A45:E54"/>
    <mergeCell ref="C43:D43"/>
    <mergeCell ref="C44:D44"/>
    <mergeCell ref="A43:B43"/>
    <mergeCell ref="A44:B44"/>
  </mergeCells>
  <pageMargins left="1" right="1" top="1" bottom="1" header="0.5" footer="0.5"/>
  <pageSetup scale="3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41"/>
  <sheetViews>
    <sheetView topLeftCell="A21" zoomScaleNormal="100" zoomScaleSheetLayoutView="85" workbookViewId="0">
      <selection activeCell="D21" sqref="D21"/>
    </sheetView>
  </sheetViews>
  <sheetFormatPr baseColWidth="10" defaultColWidth="9.33203125" defaultRowHeight="12.75"/>
  <cols>
    <col min="1" max="1" width="15.83203125" style="160" customWidth="1"/>
    <col min="2" max="2" width="33.33203125" style="160" customWidth="1"/>
    <col min="3" max="3" width="36.5" style="160" customWidth="1"/>
    <col min="4" max="4" width="25.33203125" style="160" customWidth="1"/>
    <col min="5" max="5" width="43.5" style="160" customWidth="1"/>
    <col min="6" max="6" width="32.5" style="160" customWidth="1"/>
    <col min="7" max="7" width="9.33203125" style="160" customWidth="1"/>
    <col min="8" max="16384" width="9.33203125" style="160"/>
  </cols>
  <sheetData>
    <row r="1" spans="1:7" s="161" customFormat="1" ht="15.75" customHeight="1">
      <c r="A1" s="464" t="s">
        <v>377</v>
      </c>
      <c r="B1" s="464"/>
      <c r="C1" s="464"/>
      <c r="D1" s="464"/>
      <c r="E1" s="464"/>
      <c r="F1" s="464"/>
      <c r="G1" s="159"/>
    </row>
    <row r="2" spans="1:7" s="161" customFormat="1" ht="21" customHeight="1">
      <c r="A2" s="464"/>
      <c r="B2" s="464"/>
      <c r="C2" s="464"/>
      <c r="D2" s="464"/>
      <c r="E2" s="464"/>
      <c r="F2" s="464"/>
      <c r="G2" s="159"/>
    </row>
    <row r="3" spans="1:7" ht="24.75" customHeight="1">
      <c r="A3" s="464"/>
      <c r="B3" s="464"/>
      <c r="C3" s="464"/>
      <c r="D3" s="464"/>
      <c r="E3" s="464"/>
      <c r="F3" s="464"/>
    </row>
    <row r="4" spans="1:7" ht="27.75" customHeight="1">
      <c r="A4" s="231" t="s">
        <v>33</v>
      </c>
      <c r="B4" s="231"/>
      <c r="C4" s="231"/>
      <c r="D4" s="461" t="s">
        <v>448</v>
      </c>
      <c r="E4" s="466"/>
      <c r="F4" s="466"/>
    </row>
    <row r="5" spans="1:7" ht="27.75" customHeight="1">
      <c r="A5" s="231" t="s">
        <v>197</v>
      </c>
      <c r="B5" s="231"/>
      <c r="C5" s="231"/>
      <c r="D5" s="231" t="s">
        <v>520</v>
      </c>
      <c r="E5" s="231"/>
      <c r="F5" s="231"/>
    </row>
    <row r="6" spans="1:7" ht="27.75" customHeight="1">
      <c r="A6" s="231" t="s">
        <v>332</v>
      </c>
      <c r="B6" s="231"/>
      <c r="C6" s="231"/>
      <c r="D6" s="397" t="s">
        <v>523</v>
      </c>
      <c r="E6" s="466"/>
      <c r="F6" s="466"/>
    </row>
    <row r="7" spans="1:7" ht="27.75" customHeight="1">
      <c r="A7" s="468" t="s">
        <v>36</v>
      </c>
      <c r="B7" s="468"/>
      <c r="C7" s="468"/>
      <c r="D7" s="231" t="s">
        <v>521</v>
      </c>
      <c r="E7" s="231"/>
      <c r="F7" s="231"/>
    </row>
    <row r="8" spans="1:7" ht="23.25" customHeight="1">
      <c r="A8" s="467" t="s">
        <v>372</v>
      </c>
      <c r="B8" s="467"/>
      <c r="C8" s="467"/>
      <c r="D8" s="467"/>
      <c r="E8" s="467"/>
      <c r="F8" s="467"/>
    </row>
    <row r="9" spans="1:7" ht="93" customHeight="1">
      <c r="A9" s="465" t="s">
        <v>90</v>
      </c>
      <c r="B9" s="465"/>
      <c r="C9" s="209" t="s">
        <v>474</v>
      </c>
      <c r="D9" s="112" t="s">
        <v>29</v>
      </c>
      <c r="E9" s="231" t="s">
        <v>476</v>
      </c>
      <c r="F9" s="231"/>
    </row>
    <row r="10" spans="1:7" ht="95.25" customHeight="1">
      <c r="A10" s="460" t="s">
        <v>92</v>
      </c>
      <c r="B10" s="460"/>
      <c r="C10" s="209" t="s">
        <v>436</v>
      </c>
      <c r="D10" s="212" t="s">
        <v>30</v>
      </c>
      <c r="E10" s="231" t="s">
        <v>477</v>
      </c>
      <c r="F10" s="231"/>
    </row>
    <row r="11" spans="1:7" ht="102.75" customHeight="1">
      <c r="A11" s="460" t="s">
        <v>186</v>
      </c>
      <c r="B11" s="460"/>
      <c r="C11" s="209" t="s">
        <v>641</v>
      </c>
      <c r="D11" s="212" t="s">
        <v>31</v>
      </c>
      <c r="E11" s="461" t="s">
        <v>475</v>
      </c>
      <c r="F11" s="461"/>
    </row>
    <row r="12" spans="1:7" ht="41.25" customHeight="1">
      <c r="A12" s="465" t="s">
        <v>333</v>
      </c>
      <c r="B12" s="465"/>
      <c r="C12" s="214" t="s">
        <v>334</v>
      </c>
      <c r="D12" s="214" t="s">
        <v>335</v>
      </c>
      <c r="E12" s="214" t="s">
        <v>336</v>
      </c>
      <c r="F12" s="214" t="s">
        <v>337</v>
      </c>
    </row>
    <row r="13" spans="1:7" s="207" customFormat="1" ht="150" customHeight="1">
      <c r="A13" s="463" t="s">
        <v>338</v>
      </c>
      <c r="B13" s="463"/>
      <c r="C13" s="210" t="s">
        <v>480</v>
      </c>
      <c r="D13" s="208" t="s">
        <v>478</v>
      </c>
      <c r="E13" s="213" t="s">
        <v>642</v>
      </c>
      <c r="F13" s="208" t="s">
        <v>483</v>
      </c>
    </row>
    <row r="14" spans="1:7" s="207" customFormat="1" ht="150" customHeight="1">
      <c r="A14" s="463" t="s">
        <v>339</v>
      </c>
      <c r="B14" s="463"/>
      <c r="C14" s="210" t="s">
        <v>481</v>
      </c>
      <c r="D14" s="208" t="s">
        <v>479</v>
      </c>
      <c r="E14" s="213" t="s">
        <v>642</v>
      </c>
      <c r="F14" s="210" t="s">
        <v>482</v>
      </c>
    </row>
    <row r="15" spans="1:7" ht="41.25" customHeight="1">
      <c r="A15" s="158" t="s">
        <v>164</v>
      </c>
      <c r="B15" s="158" t="s">
        <v>52</v>
      </c>
      <c r="C15" s="158" t="s">
        <v>169</v>
      </c>
      <c r="D15" s="158" t="s">
        <v>166</v>
      </c>
      <c r="E15" s="158" t="s">
        <v>170</v>
      </c>
      <c r="F15" s="215" t="s">
        <v>207</v>
      </c>
    </row>
    <row r="16" spans="1:7" s="207" customFormat="1" ht="300" customHeight="1">
      <c r="A16" s="111" t="s">
        <v>124</v>
      </c>
      <c r="B16" s="211" t="s">
        <v>381</v>
      </c>
      <c r="C16" s="209" t="s">
        <v>484</v>
      </c>
      <c r="D16" s="213" t="s">
        <v>485</v>
      </c>
      <c r="E16" s="213" t="s">
        <v>643</v>
      </c>
      <c r="F16" s="209" t="s">
        <v>486</v>
      </c>
    </row>
    <row r="17" spans="1:6" s="207" customFormat="1" ht="300" customHeight="1">
      <c r="A17" s="112" t="s">
        <v>162</v>
      </c>
      <c r="B17" s="211" t="s">
        <v>491</v>
      </c>
      <c r="C17" s="213" t="s">
        <v>490</v>
      </c>
      <c r="D17" s="209" t="s">
        <v>492</v>
      </c>
      <c r="E17" s="213" t="s">
        <v>643</v>
      </c>
      <c r="F17" s="209" t="s">
        <v>486</v>
      </c>
    </row>
    <row r="18" spans="1:6" s="207" customFormat="1" ht="300" customHeight="1">
      <c r="A18" s="112" t="s">
        <v>135</v>
      </c>
      <c r="B18" s="211" t="s">
        <v>487</v>
      </c>
      <c r="C18" s="213" t="s">
        <v>488</v>
      </c>
      <c r="D18" s="216" t="s">
        <v>489</v>
      </c>
      <c r="E18" s="213" t="s">
        <v>643</v>
      </c>
      <c r="F18" s="209" t="s">
        <v>486</v>
      </c>
    </row>
    <row r="19" spans="1:6" s="207" customFormat="1" ht="300" customHeight="1">
      <c r="A19" s="112" t="s">
        <v>136</v>
      </c>
      <c r="B19" s="211" t="s">
        <v>493</v>
      </c>
      <c r="C19" s="209" t="s">
        <v>494</v>
      </c>
      <c r="D19" s="209" t="s">
        <v>495</v>
      </c>
      <c r="E19" s="213" t="s">
        <v>642</v>
      </c>
      <c r="F19" s="209" t="s">
        <v>486</v>
      </c>
    </row>
    <row r="20" spans="1:6" s="207" customFormat="1" ht="300" customHeight="1">
      <c r="A20" s="112" t="s">
        <v>137</v>
      </c>
      <c r="B20" s="211" t="s">
        <v>496</v>
      </c>
      <c r="C20" s="209" t="s">
        <v>497</v>
      </c>
      <c r="D20" s="213" t="s">
        <v>498</v>
      </c>
      <c r="E20" s="213" t="s">
        <v>642</v>
      </c>
      <c r="F20" s="209" t="s">
        <v>486</v>
      </c>
    </row>
    <row r="21" spans="1:6" s="207" customFormat="1" ht="300" customHeight="1">
      <c r="A21" s="112" t="s">
        <v>138</v>
      </c>
      <c r="B21" s="188" t="s">
        <v>501</v>
      </c>
      <c r="C21" s="213" t="s">
        <v>500</v>
      </c>
      <c r="D21" s="213" t="s">
        <v>499</v>
      </c>
      <c r="E21" s="213" t="s">
        <v>643</v>
      </c>
      <c r="F21" s="209" t="s">
        <v>486</v>
      </c>
    </row>
    <row r="22" spans="1:6" s="207" customFormat="1" ht="300" customHeight="1">
      <c r="A22" s="112" t="s">
        <v>139</v>
      </c>
      <c r="B22" s="211" t="s">
        <v>405</v>
      </c>
      <c r="C22" s="209" t="s">
        <v>503</v>
      </c>
      <c r="D22" s="209" t="s">
        <v>502</v>
      </c>
      <c r="E22" s="213" t="s">
        <v>643</v>
      </c>
      <c r="F22" s="209" t="s">
        <v>486</v>
      </c>
    </row>
    <row r="23" spans="1:6" s="207" customFormat="1" ht="300" customHeight="1">
      <c r="A23" s="112" t="s">
        <v>140</v>
      </c>
      <c r="B23" s="211" t="s">
        <v>409</v>
      </c>
      <c r="C23" s="213" t="s">
        <v>504</v>
      </c>
      <c r="D23" s="213" t="s">
        <v>505</v>
      </c>
      <c r="E23" s="213" t="s">
        <v>643</v>
      </c>
      <c r="F23" s="209" t="s">
        <v>486</v>
      </c>
    </row>
    <row r="24" spans="1:6" s="207" customFormat="1" ht="300" customHeight="1">
      <c r="A24" s="111" t="s">
        <v>171</v>
      </c>
      <c r="B24" s="211" t="s">
        <v>414</v>
      </c>
      <c r="C24" s="213" t="s">
        <v>506</v>
      </c>
      <c r="D24" s="213" t="s">
        <v>507</v>
      </c>
      <c r="E24" s="213" t="s">
        <v>643</v>
      </c>
      <c r="F24" s="209" t="s">
        <v>486</v>
      </c>
    </row>
    <row r="25" spans="1:6" s="207" customFormat="1" ht="300" customHeight="1">
      <c r="A25" s="112" t="s">
        <v>172</v>
      </c>
      <c r="B25" s="211" t="s">
        <v>417</v>
      </c>
      <c r="C25" s="213" t="s">
        <v>508</v>
      </c>
      <c r="D25" s="213" t="s">
        <v>509</v>
      </c>
      <c r="E25" s="213" t="s">
        <v>643</v>
      </c>
      <c r="F25" s="213" t="s">
        <v>486</v>
      </c>
    </row>
    <row r="26" spans="1:6" s="207" customFormat="1" ht="300" customHeight="1">
      <c r="A26" s="112" t="s">
        <v>173</v>
      </c>
      <c r="B26" s="211" t="s">
        <v>421</v>
      </c>
      <c r="C26" s="213" t="s">
        <v>510</v>
      </c>
      <c r="D26" s="213" t="s">
        <v>511</v>
      </c>
      <c r="E26" s="213" t="s">
        <v>643</v>
      </c>
      <c r="F26" s="213" t="s">
        <v>486</v>
      </c>
    </row>
    <row r="27" spans="1:6" s="207" customFormat="1" ht="300" customHeight="1">
      <c r="A27" s="112" t="s">
        <v>174</v>
      </c>
      <c r="B27" s="211" t="s">
        <v>425</v>
      </c>
      <c r="C27" s="213" t="s">
        <v>512</v>
      </c>
      <c r="D27" s="213" t="s">
        <v>513</v>
      </c>
      <c r="E27" s="213" t="s">
        <v>643</v>
      </c>
      <c r="F27" s="213" t="s">
        <v>486</v>
      </c>
    </row>
    <row r="28" spans="1:6" s="207" customFormat="1" ht="300" customHeight="1">
      <c r="A28" s="112" t="s">
        <v>176</v>
      </c>
      <c r="B28" s="211" t="s">
        <v>430</v>
      </c>
      <c r="C28" s="213" t="s">
        <v>514</v>
      </c>
      <c r="D28" s="213" t="s">
        <v>515</v>
      </c>
      <c r="E28" s="213" t="s">
        <v>643</v>
      </c>
      <c r="F28" s="213" t="s">
        <v>486</v>
      </c>
    </row>
    <row r="29" spans="1:6" s="207" customFormat="1" ht="300" customHeight="1">
      <c r="A29" s="112" t="s">
        <v>177</v>
      </c>
      <c r="B29" s="76" t="s">
        <v>516</v>
      </c>
      <c r="C29" s="213" t="s">
        <v>517</v>
      </c>
      <c r="D29" s="213" t="s">
        <v>518</v>
      </c>
      <c r="E29" s="213" t="s">
        <v>643</v>
      </c>
      <c r="F29" s="213" t="s">
        <v>486</v>
      </c>
    </row>
    <row r="30" spans="1:6" ht="14.25" customHeight="1">
      <c r="A30" s="462"/>
      <c r="B30" s="462"/>
      <c r="C30" s="462"/>
      <c r="D30" s="462"/>
      <c r="E30" s="462"/>
      <c r="F30" s="462"/>
    </row>
    <row r="31" spans="1:6" ht="14.25" customHeight="1">
      <c r="A31" s="462"/>
      <c r="B31" s="462"/>
      <c r="C31" s="462"/>
      <c r="D31" s="462"/>
      <c r="E31" s="462"/>
      <c r="F31" s="462"/>
    </row>
    <row r="32" spans="1:6" ht="12.75" customHeight="1">
      <c r="A32" s="462"/>
      <c r="B32" s="462"/>
      <c r="C32" s="462"/>
      <c r="D32" s="462"/>
      <c r="E32" s="462"/>
      <c r="F32" s="462"/>
    </row>
    <row r="33" spans="1:6" ht="15.75" customHeight="1">
      <c r="A33" s="462"/>
      <c r="B33" s="462"/>
      <c r="C33" s="462"/>
      <c r="D33" s="462"/>
      <c r="E33" s="462"/>
      <c r="F33" s="462"/>
    </row>
    <row r="34" spans="1:6">
      <c r="A34" s="462"/>
      <c r="B34" s="462"/>
      <c r="C34" s="462"/>
      <c r="D34" s="462"/>
      <c r="E34" s="462"/>
      <c r="F34" s="462"/>
    </row>
    <row r="35" spans="1:6">
      <c r="A35" s="462"/>
      <c r="B35" s="462"/>
      <c r="C35" s="462"/>
      <c r="D35" s="462"/>
      <c r="E35" s="462"/>
      <c r="F35" s="462"/>
    </row>
    <row r="36" spans="1:6">
      <c r="A36" s="462"/>
      <c r="B36" s="462"/>
      <c r="C36" s="462"/>
      <c r="D36" s="462"/>
      <c r="E36" s="462"/>
      <c r="F36" s="462"/>
    </row>
    <row r="37" spans="1:6">
      <c r="A37" s="462"/>
      <c r="B37" s="462"/>
      <c r="C37" s="462"/>
      <c r="D37" s="462"/>
      <c r="E37" s="462"/>
      <c r="F37" s="462"/>
    </row>
    <row r="38" spans="1:6">
      <c r="A38" s="462"/>
      <c r="B38" s="462"/>
      <c r="C38" s="462"/>
      <c r="D38" s="462"/>
      <c r="E38" s="462"/>
      <c r="F38" s="462"/>
    </row>
    <row r="39" spans="1:6">
      <c r="A39" s="462"/>
      <c r="B39" s="462"/>
      <c r="C39" s="462"/>
      <c r="D39" s="462"/>
      <c r="E39" s="462"/>
      <c r="F39" s="462"/>
    </row>
    <row r="40" spans="1:6">
      <c r="A40" s="462"/>
      <c r="B40" s="462"/>
      <c r="C40" s="462"/>
      <c r="D40" s="462"/>
      <c r="E40" s="462"/>
      <c r="F40" s="462"/>
    </row>
    <row r="41" spans="1:6">
      <c r="A41" s="462"/>
      <c r="B41" s="462"/>
      <c r="C41" s="462"/>
      <c r="D41" s="462"/>
      <c r="E41" s="462"/>
      <c r="F41" s="462"/>
    </row>
  </sheetData>
  <dataConsolidate/>
  <mergeCells count="20">
    <mergeCell ref="A1:F3"/>
    <mergeCell ref="A9:B9"/>
    <mergeCell ref="E9:F9"/>
    <mergeCell ref="A14:B14"/>
    <mergeCell ref="A12:B12"/>
    <mergeCell ref="D4:F4"/>
    <mergeCell ref="D5:F5"/>
    <mergeCell ref="D6:F6"/>
    <mergeCell ref="D7:F7"/>
    <mergeCell ref="A8:F8"/>
    <mergeCell ref="A7:C7"/>
    <mergeCell ref="A6:C6"/>
    <mergeCell ref="A5:C5"/>
    <mergeCell ref="A4:C4"/>
    <mergeCell ref="A10:B10"/>
    <mergeCell ref="A11:B11"/>
    <mergeCell ref="E10:F10"/>
    <mergeCell ref="E11:F11"/>
    <mergeCell ref="A30:F41"/>
    <mergeCell ref="A13:B13"/>
  </mergeCells>
  <phoneticPr fontId="25" type="noConversion"/>
  <pageMargins left="0.7" right="0.7" top="0.75" bottom="0.75" header="0.3" footer="0.3"/>
  <pageSetup scale="54"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23666-AA6C-432E-A474-BB905E612A77}">
  <dimension ref="A1:I63"/>
  <sheetViews>
    <sheetView topLeftCell="A16" workbookViewId="0">
      <selection activeCell="H20" sqref="H20:I22"/>
    </sheetView>
  </sheetViews>
  <sheetFormatPr baseColWidth="10" defaultRowHeight="12.75"/>
  <cols>
    <col min="1" max="1" width="5.6640625" customWidth="1"/>
    <col min="5" max="5" width="23.33203125" customWidth="1"/>
    <col min="6" max="6" width="16.83203125" customWidth="1"/>
    <col min="7" max="7" width="14.5" customWidth="1"/>
    <col min="8" max="8" width="21.1640625" customWidth="1"/>
    <col min="9" max="9" width="16.6640625" customWidth="1"/>
  </cols>
  <sheetData>
    <row r="1" spans="1:9" ht="18">
      <c r="A1" s="133"/>
      <c r="B1" s="465" t="s">
        <v>38</v>
      </c>
      <c r="C1" s="469"/>
      <c r="D1" s="469"/>
      <c r="E1" s="469"/>
      <c r="F1" s="469"/>
      <c r="G1" s="469"/>
      <c r="H1" s="469"/>
      <c r="I1" s="469"/>
    </row>
    <row r="2" spans="1:9" ht="18">
      <c r="A2" s="133"/>
      <c r="B2" s="460" t="s">
        <v>353</v>
      </c>
      <c r="C2" s="470"/>
      <c r="D2" s="470"/>
      <c r="E2" s="470"/>
      <c r="F2" s="470"/>
      <c r="G2" s="470"/>
      <c r="H2" s="470"/>
      <c r="I2" s="470"/>
    </row>
    <row r="3" spans="1:9" ht="51" customHeight="1">
      <c r="A3" s="150"/>
      <c r="B3" s="471" t="s">
        <v>39</v>
      </c>
      <c r="C3" s="471"/>
      <c r="D3" s="472" t="str">
        <f>'FORMATO 2. POA - MIR'!D4:F4</f>
        <v>SECRETARIA GENERAL MUNICIPAL</v>
      </c>
      <c r="E3" s="472"/>
      <c r="F3" s="471" t="s">
        <v>42</v>
      </c>
      <c r="G3" s="471"/>
      <c r="H3" s="472">
        <v>2026</v>
      </c>
      <c r="I3" s="472"/>
    </row>
    <row r="4" spans="1:9" ht="73.5" customHeight="1">
      <c r="A4" s="150"/>
      <c r="B4" s="471" t="s">
        <v>40</v>
      </c>
      <c r="C4" s="471"/>
      <c r="D4" s="472" t="str">
        <f>'FORMATO 2. POA - MIR'!D5:F5</f>
        <v xml:space="preserve">DIRECCIÓN DE SERVICIOS PÚBLICOS MUNICIPALES </v>
      </c>
      <c r="E4" s="472"/>
      <c r="F4" s="471" t="s">
        <v>43</v>
      </c>
      <c r="G4" s="471"/>
      <c r="H4" s="472" t="str">
        <f>'FORMATO 2. POA - MIR'!D7</f>
        <v xml:space="preserve">PP4. DESARROLLO SOSTENIBLE E INFRAESTRUCTURA SOLIDA Y TRASFORMADORA ZAPOTLÁN </v>
      </c>
      <c r="I4" s="472"/>
    </row>
    <row r="5" spans="1:9" ht="65.25" customHeight="1">
      <c r="A5" s="150"/>
      <c r="B5" s="484" t="s">
        <v>41</v>
      </c>
      <c r="C5" s="484"/>
      <c r="D5" s="485" t="s">
        <v>614</v>
      </c>
      <c r="E5" s="485"/>
      <c r="F5" s="471" t="s">
        <v>44</v>
      </c>
      <c r="G5" s="471"/>
      <c r="H5" s="472" t="str">
        <f>D4</f>
        <v xml:space="preserve">DIRECCIÓN DE SERVICIOS PÚBLICOS MUNICIPALES </v>
      </c>
      <c r="I5" s="472"/>
    </row>
    <row r="6" spans="1:9">
      <c r="A6" s="150"/>
      <c r="B6" s="479" t="s">
        <v>89</v>
      </c>
      <c r="C6" s="479"/>
      <c r="D6" s="479"/>
      <c r="E6" s="479"/>
      <c r="F6" s="479"/>
      <c r="G6" s="479"/>
      <c r="H6" s="479"/>
      <c r="I6" s="479"/>
    </row>
    <row r="7" spans="1:9" ht="127.5" customHeight="1">
      <c r="A7" s="150"/>
      <c r="B7" s="473" t="s">
        <v>90</v>
      </c>
      <c r="C7" s="473"/>
      <c r="D7" s="472" t="str">
        <f>'FORMATO 2. POA - MIR'!C9</f>
        <v xml:space="preserve">ACUERDO 4. DESARROLLO SOSTENIBLE E INFRAESTRUCTURA SOLIDA Y TRASFORMADORA </v>
      </c>
      <c r="E7" s="472"/>
      <c r="F7" s="480" t="s">
        <v>91</v>
      </c>
      <c r="G7" s="480"/>
      <c r="H7" s="472" t="str">
        <f>'FORMATO 2. POA - MIR'!E9</f>
        <v>4.1 .3 Fortalecer la infraestructura eléctrica y la conectividad digital, garantizando servicios eficientes, mejorando la calidad de vida de las y los Zapotlanenses. 
4.1 .4 Generar mejores carreteras y caminos municipales, brindando mayor seguridad en los traslados de los usuarios de transporte público, como particulares en el municipio.</v>
      </c>
      <c r="I7" s="472"/>
    </row>
    <row r="8" spans="1:9" ht="96.75" customHeight="1">
      <c r="A8" s="150"/>
      <c r="B8" s="480" t="s">
        <v>92</v>
      </c>
      <c r="C8" s="480"/>
      <c r="D8" s="472" t="str">
        <f>'FORMATO 2. POA - MIR'!C10</f>
        <v xml:space="preserve">ACUERDO 4. DESARROLLO SOSTENIBLE E INFRAESTRUCTURA SOLIDA Y TRASFORMADORA ZAPOTLÁN </v>
      </c>
      <c r="E8" s="472"/>
      <c r="F8" s="480" t="s">
        <v>94</v>
      </c>
      <c r="G8" s="480"/>
      <c r="H8" s="472" t="str">
        <f>'FORMATO 2. POA - MIR'!E10</f>
        <v>4.1.3.1 Ampliar la cobertura y mejorar la eficiencia de los servicios de electrificación y alumbrado público. Priorizando zonas con mayor rezago.	
4.1 .4.1 Rehabilitar carreteras, caminos rurales, brechas y puentes del municipio, optimizando los tiempos de traslado de los pobladores de Zapotlán.</v>
      </c>
      <c r="I8" s="472"/>
    </row>
    <row r="9" spans="1:9" ht="124.5" customHeight="1">
      <c r="A9" s="150"/>
      <c r="B9" s="480" t="s">
        <v>95</v>
      </c>
      <c r="C9" s="480"/>
      <c r="D9" s="472" t="str">
        <f>'FORMATO 2. POA - MIR'!C11</f>
        <v xml:space="preserve">4.1 Garantizar la correcta gestión de recursos, detonando la infraestructura social y sostenible atreves de financiamiento de obras, acciones sociales básicas e inversiones que beneficien directamente a la población de Zapotlán. </v>
      </c>
      <c r="E9" s="472"/>
      <c r="F9" s="480" t="s">
        <v>94</v>
      </c>
      <c r="G9" s="480"/>
      <c r="H9" s="472" t="str">
        <f>'FORMATO 2. POA - MIR'!E11</f>
        <v>4.1.4.2 Promover las buenas prácticas y colaboración de mantenimiento y cuidado de las calles en el municipio, propiciando mejor calidad para los transeúntes de las localidades.</v>
      </c>
      <c r="I9" s="472"/>
    </row>
    <row r="10" spans="1:9">
      <c r="A10" s="150"/>
      <c r="B10" s="500" t="s">
        <v>290</v>
      </c>
      <c r="C10" s="499"/>
      <c r="D10" s="499"/>
      <c r="E10" s="499"/>
      <c r="F10" s="499"/>
      <c r="G10" s="499"/>
      <c r="H10" s="499"/>
      <c r="I10" s="499"/>
    </row>
    <row r="11" spans="1:9">
      <c r="A11" s="150"/>
      <c r="B11" s="473" t="s">
        <v>45</v>
      </c>
      <c r="C11" s="473"/>
      <c r="D11" s="473"/>
      <c r="E11" s="473"/>
      <c r="F11" s="473"/>
      <c r="G11" s="473"/>
      <c r="H11" s="473"/>
      <c r="I11" s="473"/>
    </row>
    <row r="12" spans="1:9" ht="30.75" customHeight="1">
      <c r="A12" s="150"/>
      <c r="B12" s="498" t="s">
        <v>617</v>
      </c>
      <c r="C12" s="498"/>
      <c r="D12" s="498"/>
      <c r="E12" s="498"/>
      <c r="F12" s="498"/>
      <c r="G12" s="498"/>
      <c r="H12" s="498"/>
      <c r="I12" s="498"/>
    </row>
    <row r="13" spans="1:9">
      <c r="A13" s="150"/>
      <c r="B13" s="473" t="s">
        <v>48</v>
      </c>
      <c r="C13" s="473"/>
      <c r="D13" s="473"/>
      <c r="E13" s="473"/>
      <c r="F13" s="473"/>
      <c r="G13" s="473"/>
      <c r="H13" s="473"/>
      <c r="I13" s="473"/>
    </row>
    <row r="14" spans="1:9" ht="29.25" customHeight="1">
      <c r="A14" s="150"/>
      <c r="B14" s="472" t="s">
        <v>615</v>
      </c>
      <c r="C14" s="472"/>
      <c r="D14" s="472"/>
      <c r="E14" s="472"/>
      <c r="F14" s="472"/>
      <c r="G14" s="472"/>
      <c r="H14" s="472"/>
      <c r="I14" s="472"/>
    </row>
    <row r="15" spans="1:9">
      <c r="A15" s="150"/>
      <c r="B15" s="499" t="s">
        <v>355</v>
      </c>
      <c r="C15" s="499"/>
      <c r="D15" s="499"/>
      <c r="E15" s="499"/>
      <c r="F15" s="499"/>
      <c r="G15" s="499"/>
      <c r="H15" s="499"/>
      <c r="I15" s="499"/>
    </row>
    <row r="16" spans="1:9">
      <c r="A16" s="150"/>
      <c r="B16" s="475" t="s">
        <v>340</v>
      </c>
      <c r="C16" s="475"/>
      <c r="D16" s="475"/>
      <c r="E16" s="475"/>
      <c r="F16" s="475"/>
      <c r="G16" s="475"/>
      <c r="H16" s="475"/>
      <c r="I16" s="475"/>
    </row>
    <row r="17" spans="1:9" ht="25.5" customHeight="1">
      <c r="A17" s="150"/>
      <c r="B17" s="472" t="s">
        <v>616</v>
      </c>
      <c r="C17" s="472"/>
      <c r="D17" s="472"/>
      <c r="E17" s="472"/>
      <c r="F17" s="472"/>
      <c r="G17" s="472"/>
      <c r="H17" s="472"/>
      <c r="I17" s="472"/>
    </row>
    <row r="18" spans="1:9">
      <c r="A18" s="150"/>
      <c r="B18" s="475" t="s">
        <v>341</v>
      </c>
      <c r="C18" s="475"/>
      <c r="D18" s="475"/>
      <c r="E18" s="475"/>
      <c r="F18" s="475"/>
      <c r="G18" s="475"/>
      <c r="H18" s="475"/>
      <c r="I18" s="475"/>
    </row>
    <row r="19" spans="1:9">
      <c r="A19" s="150"/>
      <c r="B19" s="486" t="s">
        <v>105</v>
      </c>
      <c r="C19" s="487"/>
      <c r="D19" s="488" t="s">
        <v>342</v>
      </c>
      <c r="E19" s="488"/>
      <c r="F19" s="487" t="s">
        <v>343</v>
      </c>
      <c r="G19" s="487"/>
      <c r="H19" s="480" t="s">
        <v>142</v>
      </c>
      <c r="I19" s="480"/>
    </row>
    <row r="20" spans="1:9" ht="59.25" customHeight="1">
      <c r="A20" s="150"/>
      <c r="B20" s="476" t="s">
        <v>620</v>
      </c>
      <c r="C20" s="477"/>
      <c r="D20" s="478" t="s">
        <v>108</v>
      </c>
      <c r="E20" s="478"/>
      <c r="F20" s="476" t="s">
        <v>617</v>
      </c>
      <c r="G20" s="477"/>
      <c r="H20" s="505" t="str">
        <f>'FORMATO 2. POA - MIR'!E13</f>
        <v xml:space="preserve">Medios de verificación:Carpetas digitales, Carpetas físicas, Solicitudes ciudadanas y Archivos de control e inspecciones físicas.
Fuente de información: Estadísticas  de Población y Vivienda (INEGI), Estadísticas Datamun (CONEVAL)
Periodicidad: Trimestral
Resguardante: DIRECCIÓN DE SERVICIOS PUBLICOS MUNICIPALES </v>
      </c>
      <c r="I20" s="506"/>
    </row>
    <row r="21" spans="1:9" ht="69.75" customHeight="1">
      <c r="A21" s="150"/>
      <c r="B21" s="476" t="s">
        <v>621</v>
      </c>
      <c r="C21" s="477"/>
      <c r="D21" s="478" t="s">
        <v>108</v>
      </c>
      <c r="E21" s="478"/>
      <c r="F21" s="476" t="s">
        <v>618</v>
      </c>
      <c r="G21" s="477"/>
      <c r="H21" s="507"/>
      <c r="I21" s="508"/>
    </row>
    <row r="22" spans="1:9" ht="78.75" customHeight="1">
      <c r="A22" s="150"/>
      <c r="B22" s="476" t="s">
        <v>622</v>
      </c>
      <c r="C22" s="477"/>
      <c r="D22" s="478" t="s">
        <v>108</v>
      </c>
      <c r="E22" s="478"/>
      <c r="F22" s="476" t="s">
        <v>619</v>
      </c>
      <c r="G22" s="477"/>
      <c r="H22" s="509"/>
      <c r="I22" s="510"/>
    </row>
    <row r="23" spans="1:9">
      <c r="A23" s="150"/>
      <c r="B23" s="504" t="s">
        <v>145</v>
      </c>
      <c r="C23" s="504"/>
      <c r="D23" s="504"/>
      <c r="E23" s="504"/>
      <c r="F23" s="504"/>
      <c r="G23" s="504"/>
      <c r="H23" s="504"/>
      <c r="I23" s="504"/>
    </row>
    <row r="24" spans="1:9">
      <c r="A24" s="150"/>
      <c r="B24" s="473" t="s">
        <v>28</v>
      </c>
      <c r="C24" s="473"/>
      <c r="D24" s="473" t="s">
        <v>46</v>
      </c>
      <c r="E24" s="473"/>
      <c r="F24" s="473" t="s">
        <v>47</v>
      </c>
      <c r="G24" s="473"/>
      <c r="H24" s="473"/>
      <c r="I24" s="473"/>
    </row>
    <row r="25" spans="1:9">
      <c r="A25" s="150"/>
      <c r="B25" s="472" t="s">
        <v>223</v>
      </c>
      <c r="C25" s="472"/>
      <c r="D25" s="472" t="s">
        <v>97</v>
      </c>
      <c r="E25" s="472"/>
      <c r="F25" s="472" t="s">
        <v>220</v>
      </c>
      <c r="G25" s="472"/>
      <c r="H25" s="472"/>
      <c r="I25" s="472"/>
    </row>
    <row r="26" spans="1:9">
      <c r="A26" s="150"/>
      <c r="B26" s="473" t="s">
        <v>127</v>
      </c>
      <c r="C26" s="473"/>
      <c r="D26" s="473"/>
      <c r="E26" s="473"/>
      <c r="F26" s="474" t="s">
        <v>130</v>
      </c>
      <c r="G26" s="475"/>
      <c r="H26" s="475"/>
      <c r="I26" s="475"/>
    </row>
    <row r="27" spans="1:9">
      <c r="A27" s="150"/>
      <c r="B27" s="472" t="s">
        <v>108</v>
      </c>
      <c r="C27" s="472"/>
      <c r="D27" s="472"/>
      <c r="E27" s="472"/>
      <c r="F27" s="472" t="s">
        <v>196</v>
      </c>
      <c r="G27" s="472"/>
      <c r="H27" s="472"/>
      <c r="I27" s="472"/>
    </row>
    <row r="28" spans="1:9">
      <c r="A28" s="150"/>
      <c r="B28" s="501" t="s">
        <v>82</v>
      </c>
      <c r="C28" s="502"/>
      <c r="D28" s="502"/>
      <c r="E28" s="502"/>
      <c r="F28" s="474" t="s">
        <v>131</v>
      </c>
      <c r="G28" s="475"/>
      <c r="H28" s="475"/>
      <c r="I28" s="475"/>
    </row>
    <row r="29" spans="1:9">
      <c r="A29" s="150"/>
      <c r="B29" s="472" t="s">
        <v>112</v>
      </c>
      <c r="C29" s="472"/>
      <c r="D29" s="472"/>
      <c r="E29" s="472"/>
      <c r="F29" s="472" t="s">
        <v>110</v>
      </c>
      <c r="G29" s="472"/>
      <c r="H29" s="472"/>
      <c r="I29" s="472"/>
    </row>
    <row r="30" spans="1:9">
      <c r="A30" s="150"/>
      <c r="B30" s="479" t="s">
        <v>148</v>
      </c>
      <c r="C30" s="479"/>
      <c r="D30" s="479"/>
      <c r="E30" s="479"/>
      <c r="F30" s="479"/>
      <c r="G30" s="479"/>
      <c r="H30" s="479"/>
      <c r="I30" s="479"/>
    </row>
    <row r="31" spans="1:9">
      <c r="A31" s="150"/>
      <c r="B31" s="502" t="s">
        <v>345</v>
      </c>
      <c r="C31" s="502"/>
      <c r="D31" s="502"/>
      <c r="E31" s="502"/>
      <c r="F31" s="475" t="s">
        <v>346</v>
      </c>
      <c r="G31" s="475"/>
      <c r="H31" s="475"/>
      <c r="I31" s="475"/>
    </row>
    <row r="32" spans="1:9">
      <c r="A32" s="150"/>
      <c r="B32" s="503" t="s">
        <v>151</v>
      </c>
      <c r="C32" s="503"/>
      <c r="D32" s="490">
        <v>0.55000000000000004</v>
      </c>
      <c r="E32" s="490"/>
      <c r="F32" s="472" t="s">
        <v>115</v>
      </c>
      <c r="G32" s="472"/>
      <c r="H32" s="512" t="s">
        <v>116</v>
      </c>
      <c r="I32" s="512"/>
    </row>
    <row r="33" spans="1:9">
      <c r="A33" s="150"/>
      <c r="B33" s="503" t="s">
        <v>117</v>
      </c>
      <c r="C33" s="503"/>
      <c r="D33" s="478" t="s">
        <v>112</v>
      </c>
      <c r="E33" s="478"/>
      <c r="F33" s="472" t="s">
        <v>344</v>
      </c>
      <c r="G33" s="472"/>
      <c r="H33" s="513" t="s">
        <v>119</v>
      </c>
      <c r="I33" s="513"/>
    </row>
    <row r="34" spans="1:9">
      <c r="A34" s="150"/>
      <c r="B34" s="503" t="s">
        <v>49</v>
      </c>
      <c r="C34" s="503"/>
      <c r="D34" s="478" t="s">
        <v>194</v>
      </c>
      <c r="E34" s="478"/>
      <c r="F34" s="472" t="s">
        <v>120</v>
      </c>
      <c r="G34" s="472"/>
      <c r="H34" s="511" t="s">
        <v>121</v>
      </c>
      <c r="I34" s="511"/>
    </row>
    <row r="35" spans="1:9">
      <c r="A35" s="150"/>
      <c r="B35" s="475" t="s">
        <v>356</v>
      </c>
      <c r="C35" s="475"/>
      <c r="D35" s="475"/>
      <c r="E35" s="475"/>
      <c r="F35" s="475"/>
      <c r="G35" s="475"/>
      <c r="H35" s="475"/>
      <c r="I35" s="475"/>
    </row>
    <row r="36" spans="1:9">
      <c r="A36" s="150"/>
      <c r="B36" s="480" t="s">
        <v>236</v>
      </c>
      <c r="C36" s="480"/>
      <c r="D36" s="480"/>
      <c r="E36" s="480"/>
      <c r="F36" s="480" t="s">
        <v>50</v>
      </c>
      <c r="G36" s="480"/>
      <c r="H36" s="480" t="s">
        <v>146</v>
      </c>
      <c r="I36" s="480"/>
    </row>
    <row r="37" spans="1:9">
      <c r="A37" s="150"/>
      <c r="B37" s="490">
        <v>2025</v>
      </c>
      <c r="C37" s="490"/>
      <c r="D37" s="490"/>
      <c r="E37" s="490"/>
      <c r="F37" s="490">
        <v>2026</v>
      </c>
      <c r="G37" s="490"/>
      <c r="H37" s="472" t="s">
        <v>112</v>
      </c>
      <c r="I37" s="472"/>
    </row>
    <row r="38" spans="1:9">
      <c r="A38" s="150"/>
      <c r="B38" s="489" t="s">
        <v>149</v>
      </c>
      <c r="C38" s="489"/>
      <c r="D38" s="489"/>
      <c r="E38" s="489"/>
      <c r="F38" s="489"/>
      <c r="G38" s="489"/>
      <c r="H38" s="489"/>
      <c r="I38" s="489"/>
    </row>
    <row r="39" spans="1:9" ht="48">
      <c r="A39" s="151"/>
      <c r="B39" s="473" t="s">
        <v>123</v>
      </c>
      <c r="C39" s="473"/>
      <c r="D39" s="141" t="s">
        <v>150</v>
      </c>
      <c r="E39" s="149" t="s">
        <v>85</v>
      </c>
      <c r="F39" s="474" t="s">
        <v>86</v>
      </c>
      <c r="G39" s="475"/>
      <c r="H39" s="114" t="s">
        <v>75</v>
      </c>
      <c r="I39" s="114" t="s">
        <v>76</v>
      </c>
    </row>
    <row r="40" spans="1:9">
      <c r="A40" s="150"/>
      <c r="B40" s="472" t="s">
        <v>613</v>
      </c>
      <c r="C40" s="472"/>
      <c r="D40" s="117">
        <f>D41</f>
        <v>60</v>
      </c>
      <c r="E40" s="118">
        <v>0</v>
      </c>
      <c r="F40" s="491">
        <f>G46</f>
        <v>12</v>
      </c>
      <c r="G40" s="492"/>
      <c r="H40" s="144">
        <v>46027</v>
      </c>
      <c r="I40" s="144">
        <v>46386</v>
      </c>
    </row>
    <row r="41" spans="1:9">
      <c r="A41" s="150"/>
      <c r="B41" s="493" t="s">
        <v>26</v>
      </c>
      <c r="C41" s="493"/>
      <c r="D41" s="145">
        <f>F46</f>
        <v>60</v>
      </c>
      <c r="E41" s="145">
        <f>SUM(E40:E40)</f>
        <v>0</v>
      </c>
      <c r="F41" s="494">
        <f>G46</f>
        <v>12</v>
      </c>
      <c r="G41" s="494"/>
      <c r="H41" s="115" t="s">
        <v>152</v>
      </c>
      <c r="I41" s="146">
        <f>I46</f>
        <v>0.25</v>
      </c>
    </row>
    <row r="42" spans="1:9">
      <c r="A42" s="150"/>
      <c r="B42" s="47"/>
      <c r="C42" s="47"/>
      <c r="D42" s="47"/>
      <c r="E42" s="47"/>
      <c r="F42" s="47"/>
      <c r="G42" s="47"/>
      <c r="H42" s="47"/>
      <c r="I42" s="47"/>
    </row>
    <row r="43" spans="1:9">
      <c r="A43" s="150"/>
      <c r="B43" s="47"/>
      <c r="C43" s="47"/>
      <c r="D43" s="47"/>
      <c r="E43" s="47"/>
      <c r="F43" s="47"/>
      <c r="G43" s="47"/>
      <c r="H43" s="47"/>
      <c r="I43" s="47"/>
    </row>
    <row r="44" spans="1:9">
      <c r="A44" s="150"/>
      <c r="B44" s="495" t="s">
        <v>164</v>
      </c>
      <c r="C44" s="496"/>
      <c r="D44" s="497" t="s">
        <v>52</v>
      </c>
      <c r="E44" s="497"/>
      <c r="F44" s="497" t="s">
        <v>158</v>
      </c>
      <c r="G44" s="497"/>
      <c r="H44" s="497"/>
      <c r="I44" s="497"/>
    </row>
    <row r="45" spans="1:9" ht="36">
      <c r="A45" s="47"/>
      <c r="B45" s="481" t="str">
        <f>D5</f>
        <v>PP4-FIN</v>
      </c>
      <c r="C45" s="481"/>
      <c r="D45" s="478" t="str">
        <f>B12</f>
        <v>Porcentaje de cobertura deagua potable, electricidad y saneamiento público en zonas prioritarias</v>
      </c>
      <c r="E45" s="478"/>
      <c r="F45" s="125" t="s">
        <v>159</v>
      </c>
      <c r="G45" s="115" t="s">
        <v>160</v>
      </c>
      <c r="H45" s="125" t="s">
        <v>67</v>
      </c>
      <c r="I45" s="126" t="s">
        <v>68</v>
      </c>
    </row>
    <row r="46" spans="1:9" ht="24" customHeight="1">
      <c r="A46" s="47"/>
      <c r="B46" s="482"/>
      <c r="C46" s="482"/>
      <c r="D46" s="483"/>
      <c r="E46" s="483"/>
      <c r="F46" s="127">
        <f>CALENDARIZACION!J59</f>
        <v>60</v>
      </c>
      <c r="G46" s="123">
        <f>CALENDARIZACION!L59</f>
        <v>12</v>
      </c>
      <c r="H46" s="205">
        <f>CALENDARIZACION!T59</f>
        <v>0.75</v>
      </c>
      <c r="I46" s="128">
        <f>CALENDARIZACION!R59</f>
        <v>0.25</v>
      </c>
    </row>
    <row r="47" spans="1:9">
      <c r="A47" s="133"/>
      <c r="B47" s="468"/>
      <c r="C47" s="468"/>
      <c r="D47" s="468"/>
      <c r="E47" s="468"/>
      <c r="F47" s="468"/>
      <c r="G47" s="468"/>
      <c r="H47" s="468"/>
      <c r="I47" s="468"/>
    </row>
    <row r="48" spans="1:9">
      <c r="A48" s="133"/>
      <c r="B48" s="468"/>
      <c r="C48" s="468"/>
      <c r="D48" s="468"/>
      <c r="E48" s="468"/>
      <c r="F48" s="468"/>
      <c r="G48" s="468"/>
      <c r="H48" s="468"/>
      <c r="I48" s="468"/>
    </row>
    <row r="49" spans="1:9">
      <c r="A49" s="133"/>
      <c r="B49" s="468"/>
      <c r="C49" s="468"/>
      <c r="D49" s="468"/>
      <c r="E49" s="468"/>
      <c r="F49" s="468"/>
      <c r="G49" s="468"/>
      <c r="H49" s="468"/>
      <c r="I49" s="468"/>
    </row>
    <row r="50" spans="1:9">
      <c r="A50" s="153">
        <v>1</v>
      </c>
      <c r="B50" s="468"/>
      <c r="C50" s="468"/>
      <c r="D50" s="468"/>
      <c r="E50" s="468"/>
      <c r="F50" s="468"/>
      <c r="G50" s="468"/>
      <c r="H50" s="468"/>
      <c r="I50" s="468"/>
    </row>
    <row r="51" spans="1:9">
      <c r="A51" s="153">
        <v>1</v>
      </c>
      <c r="B51" s="468"/>
      <c r="C51" s="468"/>
      <c r="D51" s="468"/>
      <c r="E51" s="468"/>
      <c r="F51" s="468"/>
      <c r="G51" s="468"/>
      <c r="H51" s="468"/>
      <c r="I51" s="468"/>
    </row>
    <row r="52" spans="1:9">
      <c r="A52" s="153">
        <v>1</v>
      </c>
      <c r="B52" s="468"/>
      <c r="C52" s="468"/>
      <c r="D52" s="468"/>
      <c r="E52" s="468"/>
      <c r="F52" s="468"/>
      <c r="G52" s="468"/>
      <c r="H52" s="468"/>
      <c r="I52" s="468"/>
    </row>
    <row r="53" spans="1:9">
      <c r="A53" s="153">
        <v>1</v>
      </c>
      <c r="B53" s="468"/>
      <c r="C53" s="468"/>
      <c r="D53" s="468"/>
      <c r="E53" s="468"/>
      <c r="F53" s="468"/>
      <c r="G53" s="468"/>
      <c r="H53" s="468"/>
      <c r="I53" s="468"/>
    </row>
    <row r="54" spans="1:9">
      <c r="A54" s="153">
        <v>1</v>
      </c>
      <c r="B54" s="468"/>
      <c r="C54" s="468"/>
      <c r="D54" s="468"/>
      <c r="E54" s="468"/>
      <c r="F54" s="468"/>
      <c r="G54" s="468"/>
      <c r="H54" s="468"/>
      <c r="I54" s="468"/>
    </row>
    <row r="55" spans="1:9">
      <c r="A55" s="153">
        <v>1</v>
      </c>
      <c r="B55" s="468"/>
      <c r="C55" s="468"/>
      <c r="D55" s="468"/>
      <c r="E55" s="468"/>
      <c r="F55" s="468"/>
      <c r="G55" s="468"/>
      <c r="H55" s="468"/>
      <c r="I55" s="468"/>
    </row>
    <row r="56" spans="1:9">
      <c r="A56" s="153">
        <v>1</v>
      </c>
      <c r="B56" s="468"/>
      <c r="C56" s="468"/>
      <c r="D56" s="468"/>
      <c r="E56" s="468"/>
      <c r="F56" s="468"/>
      <c r="G56" s="468"/>
      <c r="H56" s="468"/>
      <c r="I56" s="468"/>
    </row>
    <row r="57" spans="1:9">
      <c r="A57" s="153">
        <v>1</v>
      </c>
      <c r="B57" s="468"/>
      <c r="C57" s="468"/>
      <c r="D57" s="468"/>
      <c r="E57" s="468"/>
      <c r="F57" s="468"/>
      <c r="G57" s="468"/>
      <c r="H57" s="468"/>
      <c r="I57" s="468"/>
    </row>
    <row r="58" spans="1:9">
      <c r="A58" s="153">
        <v>1</v>
      </c>
      <c r="B58" s="468"/>
      <c r="C58" s="468"/>
      <c r="D58" s="468"/>
      <c r="E58" s="468"/>
      <c r="F58" s="468"/>
      <c r="G58" s="468"/>
      <c r="H58" s="468"/>
      <c r="I58" s="468"/>
    </row>
    <row r="59" spans="1:9">
      <c r="A59" s="153">
        <v>1</v>
      </c>
      <c r="B59" s="468"/>
      <c r="C59" s="468"/>
      <c r="D59" s="468"/>
      <c r="E59" s="468"/>
      <c r="F59" s="468"/>
      <c r="G59" s="468"/>
      <c r="H59" s="468"/>
      <c r="I59" s="468"/>
    </row>
    <row r="60" spans="1:9">
      <c r="A60" s="153">
        <v>1</v>
      </c>
      <c r="B60" s="468"/>
      <c r="C60" s="468"/>
      <c r="D60" s="468"/>
      <c r="E60" s="468"/>
      <c r="F60" s="468"/>
      <c r="G60" s="468"/>
      <c r="H60" s="468"/>
      <c r="I60" s="468"/>
    </row>
    <row r="61" spans="1:9">
      <c r="A61" s="153">
        <v>1</v>
      </c>
      <c r="B61" s="468"/>
      <c r="C61" s="468"/>
      <c r="D61" s="468"/>
      <c r="E61" s="468"/>
      <c r="F61" s="468"/>
      <c r="G61" s="468"/>
      <c r="H61" s="468"/>
      <c r="I61" s="468"/>
    </row>
    <row r="62" spans="1:9">
      <c r="A62" s="153">
        <v>1</v>
      </c>
      <c r="B62" s="468"/>
      <c r="C62" s="468"/>
      <c r="D62" s="468"/>
      <c r="E62" s="468"/>
      <c r="F62" s="468"/>
      <c r="G62" s="468"/>
      <c r="H62" s="468"/>
      <c r="I62" s="468"/>
    </row>
    <row r="63" spans="1:9">
      <c r="A63" s="153">
        <v>1</v>
      </c>
      <c r="B63" s="133"/>
      <c r="C63" s="133"/>
      <c r="D63" s="133"/>
      <c r="E63" s="133"/>
      <c r="F63" s="133"/>
      <c r="G63" s="133"/>
      <c r="H63" s="133"/>
      <c r="I63" s="133"/>
    </row>
  </sheetData>
  <mergeCells count="100">
    <mergeCell ref="D32:E32"/>
    <mergeCell ref="F32:G32"/>
    <mergeCell ref="H32:I32"/>
    <mergeCell ref="B33:C33"/>
    <mergeCell ref="D33:E33"/>
    <mergeCell ref="F33:G33"/>
    <mergeCell ref="H33:I33"/>
    <mergeCell ref="F34:G34"/>
    <mergeCell ref="H34:I34"/>
    <mergeCell ref="B35:I35"/>
    <mergeCell ref="B36:E36"/>
    <mergeCell ref="F36:G36"/>
    <mergeCell ref="H36:I36"/>
    <mergeCell ref="B34:C34"/>
    <mergeCell ref="D34:E34"/>
    <mergeCell ref="B31:E31"/>
    <mergeCell ref="F31:I31"/>
    <mergeCell ref="B32:C32"/>
    <mergeCell ref="B8:C8"/>
    <mergeCell ref="F22:G22"/>
    <mergeCell ref="B23:I23"/>
    <mergeCell ref="B24:C24"/>
    <mergeCell ref="D24:E24"/>
    <mergeCell ref="F24:I24"/>
    <mergeCell ref="D20:E20"/>
    <mergeCell ref="F20:G20"/>
    <mergeCell ref="B21:C21"/>
    <mergeCell ref="D21:E21"/>
    <mergeCell ref="F21:G21"/>
    <mergeCell ref="B20:C20"/>
    <mergeCell ref="H20:I22"/>
    <mergeCell ref="B28:E28"/>
    <mergeCell ref="F28:I28"/>
    <mergeCell ref="B29:E29"/>
    <mergeCell ref="F29:I29"/>
    <mergeCell ref="B30:I30"/>
    <mergeCell ref="B12:I12"/>
    <mergeCell ref="B13:I13"/>
    <mergeCell ref="B14:I14"/>
    <mergeCell ref="B15:I15"/>
    <mergeCell ref="B10:I10"/>
    <mergeCell ref="B11:I11"/>
    <mergeCell ref="D8:E8"/>
    <mergeCell ref="F8:G8"/>
    <mergeCell ref="H8:I8"/>
    <mergeCell ref="B9:C9"/>
    <mergeCell ref="D9:E9"/>
    <mergeCell ref="F9:G9"/>
    <mergeCell ref="H9:I9"/>
    <mergeCell ref="B47:I62"/>
    <mergeCell ref="B38:I38"/>
    <mergeCell ref="B39:C39"/>
    <mergeCell ref="F39:G39"/>
    <mergeCell ref="B37:E37"/>
    <mergeCell ref="F37:G37"/>
    <mergeCell ref="H37:I37"/>
    <mergeCell ref="B40:C40"/>
    <mergeCell ref="F40:G40"/>
    <mergeCell ref="B41:C41"/>
    <mergeCell ref="F41:G41"/>
    <mergeCell ref="B44:C44"/>
    <mergeCell ref="D44:E44"/>
    <mergeCell ref="F44:I44"/>
    <mergeCell ref="H3:I3"/>
    <mergeCell ref="B4:C4"/>
    <mergeCell ref="D4:E4"/>
    <mergeCell ref="B45:C46"/>
    <mergeCell ref="D45:E46"/>
    <mergeCell ref="F4:G4"/>
    <mergeCell ref="H4:I4"/>
    <mergeCell ref="B5:C5"/>
    <mergeCell ref="D5:E5"/>
    <mergeCell ref="B16:I16"/>
    <mergeCell ref="B17:I17"/>
    <mergeCell ref="B18:I18"/>
    <mergeCell ref="B19:C19"/>
    <mergeCell ref="D19:E19"/>
    <mergeCell ref="F19:G19"/>
    <mergeCell ref="H19:I19"/>
    <mergeCell ref="B27:E27"/>
    <mergeCell ref="F27:I27"/>
    <mergeCell ref="B25:C25"/>
    <mergeCell ref="D25:E25"/>
    <mergeCell ref="F25:I25"/>
    <mergeCell ref="B1:I1"/>
    <mergeCell ref="B2:I2"/>
    <mergeCell ref="B3:C3"/>
    <mergeCell ref="D3:E3"/>
    <mergeCell ref="B26:E26"/>
    <mergeCell ref="F26:I26"/>
    <mergeCell ref="B22:C22"/>
    <mergeCell ref="D22:E22"/>
    <mergeCell ref="F5:G5"/>
    <mergeCell ref="H5:I5"/>
    <mergeCell ref="B6:I6"/>
    <mergeCell ref="B7:C7"/>
    <mergeCell ref="D7:E7"/>
    <mergeCell ref="F7:G7"/>
    <mergeCell ref="H7:I7"/>
    <mergeCell ref="F3:G3"/>
  </mergeCell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7D733BCC-34AC-462E-B411-E2DDC89CA264}">
          <x14:formula1>
            <xm:f>'D:\[MIR - obras publicas - 1ER TRIM 2026 TERMINADA (1).xlsx]NO SE EDITA'!#REF!</xm:f>
          </x14:formula1>
          <xm:sqref>B27:I27 B24:C24 B29:I29 D33:E34 F37:I37 D25:F25 H40:I40</xm:sqref>
        </x14:dataValidation>
        <x14:dataValidation type="list" allowBlank="1" showInputMessage="1" showErrorMessage="1" xr:uid="{5BB9D80C-E42A-44E0-B0B7-AFEB954EC4E5}">
          <x14:formula1>
            <xm:f>'NO SE EDITA'!$A$3:$A$4</xm:f>
          </x14:formula1>
          <xm:sqref>B25:C25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E1F64-0151-4D1B-AB10-7F33C373FD70}">
  <dimension ref="A1:I76"/>
  <sheetViews>
    <sheetView zoomScale="85" zoomScaleNormal="85" workbookViewId="0">
      <selection activeCell="L4" sqref="L4"/>
    </sheetView>
  </sheetViews>
  <sheetFormatPr baseColWidth="10" defaultRowHeight="12.75"/>
  <cols>
    <col min="1" max="1" width="5.1640625" customWidth="1"/>
    <col min="5" max="5" width="17.5" customWidth="1"/>
    <col min="6" max="6" width="20.6640625" customWidth="1"/>
    <col min="7" max="7" width="15.6640625" customWidth="1"/>
    <col min="8" max="8" width="18" customWidth="1"/>
    <col min="9" max="9" width="24.1640625" customWidth="1"/>
  </cols>
  <sheetData>
    <row r="1" spans="1:9" ht="18">
      <c r="A1" s="133"/>
      <c r="B1" s="465" t="s">
        <v>38</v>
      </c>
      <c r="C1" s="469"/>
      <c r="D1" s="469"/>
      <c r="E1" s="469"/>
      <c r="F1" s="469"/>
      <c r="G1" s="469"/>
      <c r="H1" s="469"/>
      <c r="I1" s="469"/>
    </row>
    <row r="2" spans="1:9" ht="18">
      <c r="A2" s="133"/>
      <c r="B2" s="460" t="s">
        <v>353</v>
      </c>
      <c r="C2" s="470"/>
      <c r="D2" s="470"/>
      <c r="E2" s="470"/>
      <c r="F2" s="470"/>
      <c r="G2" s="470"/>
      <c r="H2" s="470"/>
      <c r="I2" s="470"/>
    </row>
    <row r="3" spans="1:9" ht="57" customHeight="1">
      <c r="A3" s="150"/>
      <c r="B3" s="471" t="s">
        <v>39</v>
      </c>
      <c r="C3" s="471"/>
      <c r="D3" s="472" t="str">
        <f>'FORMATO 2. POA - MIR'!D4:F4</f>
        <v>SECRETARIA GENERAL MUNICIPAL</v>
      </c>
      <c r="E3" s="472"/>
      <c r="F3" s="471" t="s">
        <v>42</v>
      </c>
      <c r="G3" s="471"/>
      <c r="H3" s="472">
        <v>2026</v>
      </c>
      <c r="I3" s="472"/>
    </row>
    <row r="4" spans="1:9" ht="57.75" customHeight="1">
      <c r="A4" s="150"/>
      <c r="B4" s="471" t="s">
        <v>40</v>
      </c>
      <c r="C4" s="471"/>
      <c r="D4" s="472" t="s">
        <v>520</v>
      </c>
      <c r="E4" s="472"/>
      <c r="F4" s="471" t="s">
        <v>43</v>
      </c>
      <c r="G4" s="471"/>
      <c r="H4" s="472" t="s">
        <v>521</v>
      </c>
      <c r="I4" s="472"/>
    </row>
    <row r="5" spans="1:9" ht="58.5" customHeight="1">
      <c r="A5" s="150"/>
      <c r="B5" s="484" t="s">
        <v>41</v>
      </c>
      <c r="C5" s="484"/>
      <c r="D5" s="485" t="s">
        <v>623</v>
      </c>
      <c r="E5" s="485"/>
      <c r="F5" s="471" t="s">
        <v>44</v>
      </c>
      <c r="G5" s="471"/>
      <c r="H5" s="472" t="s">
        <v>534</v>
      </c>
      <c r="I5" s="472"/>
    </row>
    <row r="6" spans="1:9">
      <c r="A6" s="150"/>
      <c r="B6" s="479" t="s">
        <v>89</v>
      </c>
      <c r="C6" s="479"/>
      <c r="D6" s="479"/>
      <c r="E6" s="479"/>
      <c r="F6" s="479"/>
      <c r="G6" s="479"/>
      <c r="H6" s="479"/>
      <c r="I6" s="479"/>
    </row>
    <row r="7" spans="1:9" ht="109.5" customHeight="1">
      <c r="A7" s="150"/>
      <c r="B7" s="473" t="s">
        <v>90</v>
      </c>
      <c r="C7" s="473"/>
      <c r="D7" s="472" t="str">
        <f>'FORMATO 2. POA - MIR'!C9</f>
        <v xml:space="preserve">ACUERDO 4. DESARROLLO SOSTENIBLE E INFRAESTRUCTURA SOLIDA Y TRASFORMADORA </v>
      </c>
      <c r="E7" s="472"/>
      <c r="F7" s="480" t="s">
        <v>91</v>
      </c>
      <c r="G7" s="480"/>
      <c r="H7" s="472" t="str">
        <f>'FORMATO 2. POA - MIR'!E9</f>
        <v>4.1 .3 Fortalecer la infraestructura eléctrica y la conectividad digital, garantizando servicios eficientes, mejorando la calidad de vida de las y los Zapotlanenses. 
4.1 .4 Generar mejores carreteras y caminos municipales, brindando mayor seguridad en los traslados de los usuarios de transporte público, como particulares en el municipio.</v>
      </c>
      <c r="I7" s="472"/>
    </row>
    <row r="8" spans="1:9" ht="90" customHeight="1">
      <c r="A8" s="150"/>
      <c r="B8" s="480" t="s">
        <v>92</v>
      </c>
      <c r="C8" s="480"/>
      <c r="D8" s="472" t="str">
        <f>'FORMATO 2. POA - MIR'!C10</f>
        <v xml:space="preserve">ACUERDO 4. DESARROLLO SOSTENIBLE E INFRAESTRUCTURA SOLIDA Y TRASFORMADORA ZAPOTLÁN </v>
      </c>
      <c r="E8" s="472"/>
      <c r="F8" s="480" t="s">
        <v>94</v>
      </c>
      <c r="G8" s="480"/>
      <c r="H8" s="472" t="str">
        <f>'FORMATO 2. POA - MIR'!E10</f>
        <v>4.1.3.1 Ampliar la cobertura y mejorar la eficiencia de los servicios de electrificación y alumbrado público. Priorizando zonas con mayor rezago.	
4.1 .4.1 Rehabilitar carreteras, caminos rurales, brechas y puentes del municipio, optimizando los tiempos de traslado de los pobladores de Zapotlán.</v>
      </c>
      <c r="I8" s="472"/>
    </row>
    <row r="9" spans="1:9" ht="139.5" customHeight="1">
      <c r="A9" s="150"/>
      <c r="B9" s="480" t="s">
        <v>95</v>
      </c>
      <c r="C9" s="480"/>
      <c r="D9" s="472" t="str">
        <f>'FORMATO 2. POA - MIR'!C11</f>
        <v xml:space="preserve">4.1 Garantizar la correcta gestión de recursos, detonando la infraestructura social y sostenible atreves de financiamiento de obras, acciones sociales básicas e inversiones que beneficien directamente a la población de Zapotlán. </v>
      </c>
      <c r="E9" s="472"/>
      <c r="F9" s="480" t="s">
        <v>94</v>
      </c>
      <c r="G9" s="480"/>
      <c r="H9" s="472" t="str">
        <f>'FORMATO 2. POA - MIR'!E11</f>
        <v>4.1.4.2 Promover las buenas prácticas y colaboración de mantenimiento y cuidado de las calles en el municipio, propiciando mejor calidad para los transeúntes de las localidades.</v>
      </c>
      <c r="I9" s="472"/>
    </row>
    <row r="10" spans="1:9">
      <c r="A10" s="150"/>
      <c r="B10" s="499" t="s">
        <v>354</v>
      </c>
      <c r="C10" s="499"/>
      <c r="D10" s="499"/>
      <c r="E10" s="499"/>
      <c r="F10" s="499"/>
      <c r="G10" s="499"/>
      <c r="H10" s="499"/>
      <c r="I10" s="499"/>
    </row>
    <row r="11" spans="1:9">
      <c r="A11" s="150"/>
      <c r="B11" s="473" t="s">
        <v>45</v>
      </c>
      <c r="C11" s="473"/>
      <c r="D11" s="473"/>
      <c r="E11" s="473"/>
      <c r="F11" s="473"/>
      <c r="G11" s="473"/>
      <c r="H11" s="473"/>
      <c r="I11" s="473"/>
    </row>
    <row r="12" spans="1:9">
      <c r="A12" s="150"/>
      <c r="B12" s="498" t="s">
        <v>624</v>
      </c>
      <c r="C12" s="498"/>
      <c r="D12" s="498"/>
      <c r="E12" s="498"/>
      <c r="F12" s="498"/>
      <c r="G12" s="498"/>
      <c r="H12" s="498"/>
      <c r="I12" s="498"/>
    </row>
    <row r="13" spans="1:9">
      <c r="A13" s="150"/>
      <c r="B13" s="473" t="s">
        <v>48</v>
      </c>
      <c r="C13" s="473"/>
      <c r="D13" s="473"/>
      <c r="E13" s="473"/>
      <c r="F13" s="473"/>
      <c r="G13" s="473"/>
      <c r="H13" s="473"/>
      <c r="I13" s="473"/>
    </row>
    <row r="14" spans="1:9" ht="48.75" customHeight="1">
      <c r="A14" s="150"/>
      <c r="B14" s="231" t="s">
        <v>625</v>
      </c>
      <c r="C14" s="231"/>
      <c r="D14" s="231"/>
      <c r="E14" s="231"/>
      <c r="F14" s="231"/>
      <c r="G14" s="231"/>
      <c r="H14" s="231"/>
      <c r="I14" s="231"/>
    </row>
    <row r="15" spans="1:9">
      <c r="A15" s="150"/>
      <c r="B15" s="499" t="s">
        <v>355</v>
      </c>
      <c r="C15" s="499"/>
      <c r="D15" s="499"/>
      <c r="E15" s="499"/>
      <c r="F15" s="499"/>
      <c r="G15" s="499"/>
      <c r="H15" s="499"/>
      <c r="I15" s="499"/>
    </row>
    <row r="16" spans="1:9">
      <c r="A16" s="150"/>
      <c r="B16" s="475" t="s">
        <v>340</v>
      </c>
      <c r="C16" s="475"/>
      <c r="D16" s="475"/>
      <c r="E16" s="475"/>
      <c r="F16" s="475"/>
      <c r="G16" s="475"/>
      <c r="H16" s="475"/>
      <c r="I16" s="475"/>
    </row>
    <row r="17" spans="1:9">
      <c r="A17" s="150"/>
      <c r="B17" s="231" t="s">
        <v>626</v>
      </c>
      <c r="C17" s="231"/>
      <c r="D17" s="231"/>
      <c r="E17" s="231"/>
      <c r="F17" s="231"/>
      <c r="G17" s="231"/>
      <c r="H17" s="231"/>
      <c r="I17" s="231"/>
    </row>
    <row r="18" spans="1:9">
      <c r="A18" s="150"/>
      <c r="B18" s="475" t="s">
        <v>341</v>
      </c>
      <c r="C18" s="475"/>
      <c r="D18" s="475"/>
      <c r="E18" s="475"/>
      <c r="F18" s="475"/>
      <c r="G18" s="475"/>
      <c r="H18" s="475"/>
      <c r="I18" s="475"/>
    </row>
    <row r="19" spans="1:9">
      <c r="A19" s="150"/>
      <c r="B19" s="486" t="s">
        <v>105</v>
      </c>
      <c r="C19" s="487"/>
      <c r="D19" s="488" t="s">
        <v>342</v>
      </c>
      <c r="E19" s="488"/>
      <c r="F19" s="487" t="s">
        <v>343</v>
      </c>
      <c r="G19" s="487"/>
      <c r="H19" s="480" t="s">
        <v>142</v>
      </c>
      <c r="I19" s="480"/>
    </row>
    <row r="20" spans="1:9" ht="65.25" customHeight="1">
      <c r="A20" s="150"/>
      <c r="B20" s="476" t="s">
        <v>629</v>
      </c>
      <c r="C20" s="477"/>
      <c r="D20" s="461" t="s">
        <v>526</v>
      </c>
      <c r="E20" s="461"/>
      <c r="F20" s="476" t="s">
        <v>627</v>
      </c>
      <c r="G20" s="477"/>
      <c r="H20" s="505" t="str">
        <f>FIN!H20</f>
        <v xml:space="preserve">Medios de verificación:Carpetas digitales, Carpetas físicas, Solicitudes ciudadanas y Archivos de control e inspecciones físicas.
Fuente de información: Estadísticas  de Población y Vivienda (INEGI), Estadísticas Datamun (CONEVAL)
Periodicidad: Trimestral
Resguardante: DIRECCIÓN DE SERVICIOS PUBLICOS MUNICIPALES </v>
      </c>
      <c r="I20" s="506"/>
    </row>
    <row r="21" spans="1:9" ht="84.75" customHeight="1">
      <c r="A21" s="150"/>
      <c r="B21" s="476" t="s">
        <v>630</v>
      </c>
      <c r="C21" s="477"/>
      <c r="D21" s="461" t="s">
        <v>526</v>
      </c>
      <c r="E21" s="461"/>
      <c r="F21" s="476" t="s">
        <v>628</v>
      </c>
      <c r="G21" s="477"/>
      <c r="H21" s="507"/>
      <c r="I21" s="508"/>
    </row>
    <row r="22" spans="1:9" ht="92.25" customHeight="1">
      <c r="A22" s="150"/>
      <c r="B22" s="476" t="s">
        <v>631</v>
      </c>
      <c r="C22" s="477"/>
      <c r="D22" s="461" t="s">
        <v>526</v>
      </c>
      <c r="E22" s="461"/>
      <c r="F22" s="476" t="s">
        <v>628</v>
      </c>
      <c r="G22" s="477"/>
      <c r="H22" s="509"/>
      <c r="I22" s="510"/>
    </row>
    <row r="23" spans="1:9">
      <c r="A23" s="150"/>
      <c r="B23" s="504" t="s">
        <v>145</v>
      </c>
      <c r="C23" s="504"/>
      <c r="D23" s="504"/>
      <c r="E23" s="504"/>
      <c r="F23" s="504"/>
      <c r="G23" s="504"/>
      <c r="H23" s="504"/>
      <c r="I23" s="504"/>
    </row>
    <row r="24" spans="1:9">
      <c r="A24" s="150"/>
      <c r="B24" s="473" t="s">
        <v>28</v>
      </c>
      <c r="C24" s="473"/>
      <c r="D24" s="473" t="s">
        <v>46</v>
      </c>
      <c r="E24" s="473"/>
      <c r="F24" s="473" t="s">
        <v>47</v>
      </c>
      <c r="G24" s="473"/>
      <c r="H24" s="473"/>
      <c r="I24" s="473"/>
    </row>
    <row r="25" spans="1:9">
      <c r="A25" s="150"/>
      <c r="B25" s="472" t="s">
        <v>224</v>
      </c>
      <c r="C25" s="472"/>
      <c r="D25" s="472" t="s">
        <v>97</v>
      </c>
      <c r="E25" s="472"/>
      <c r="F25" s="472" t="s">
        <v>220</v>
      </c>
      <c r="G25" s="472"/>
      <c r="H25" s="472"/>
      <c r="I25" s="472"/>
    </row>
    <row r="26" spans="1:9">
      <c r="A26" s="150"/>
      <c r="B26" s="473" t="s">
        <v>127</v>
      </c>
      <c r="C26" s="473"/>
      <c r="D26" s="473"/>
      <c r="E26" s="473"/>
      <c r="F26" s="474" t="s">
        <v>130</v>
      </c>
      <c r="G26" s="475"/>
      <c r="H26" s="475"/>
      <c r="I26" s="475"/>
    </row>
    <row r="27" spans="1:9">
      <c r="A27" s="150"/>
      <c r="B27" s="472" t="s">
        <v>108</v>
      </c>
      <c r="C27" s="472"/>
      <c r="D27" s="472"/>
      <c r="E27" s="472"/>
      <c r="F27" s="472" t="s">
        <v>196</v>
      </c>
      <c r="G27" s="472"/>
      <c r="H27" s="472"/>
      <c r="I27" s="472"/>
    </row>
    <row r="28" spans="1:9">
      <c r="A28" s="150"/>
      <c r="B28" s="501" t="s">
        <v>82</v>
      </c>
      <c r="C28" s="502"/>
      <c r="D28" s="502"/>
      <c r="E28" s="502"/>
      <c r="F28" s="474" t="s">
        <v>131</v>
      </c>
      <c r="G28" s="475"/>
      <c r="H28" s="475"/>
      <c r="I28" s="475"/>
    </row>
    <row r="29" spans="1:9">
      <c r="A29" s="150"/>
      <c r="B29" s="472" t="s">
        <v>112</v>
      </c>
      <c r="C29" s="472"/>
      <c r="D29" s="472"/>
      <c r="E29" s="472"/>
      <c r="F29" s="472" t="s">
        <v>110</v>
      </c>
      <c r="G29" s="472"/>
      <c r="H29" s="472"/>
      <c r="I29" s="472"/>
    </row>
    <row r="30" spans="1:9">
      <c r="A30" s="150"/>
      <c r="B30" s="479" t="s">
        <v>148</v>
      </c>
      <c r="C30" s="479"/>
      <c r="D30" s="479"/>
      <c r="E30" s="479"/>
      <c r="F30" s="479"/>
      <c r="G30" s="479"/>
      <c r="H30" s="479"/>
      <c r="I30" s="479"/>
    </row>
    <row r="31" spans="1:9">
      <c r="A31" s="150"/>
      <c r="B31" s="502" t="s">
        <v>345</v>
      </c>
      <c r="C31" s="502"/>
      <c r="D31" s="502"/>
      <c r="E31" s="502"/>
      <c r="F31" s="475" t="s">
        <v>346</v>
      </c>
      <c r="G31" s="475"/>
      <c r="H31" s="475"/>
      <c r="I31" s="475"/>
    </row>
    <row r="32" spans="1:9">
      <c r="A32" s="150"/>
      <c r="B32" s="503" t="s">
        <v>151</v>
      </c>
      <c r="C32" s="503"/>
      <c r="D32" s="490">
        <f>F46</f>
        <v>3552</v>
      </c>
      <c r="E32" s="490"/>
      <c r="F32" s="472" t="s">
        <v>115</v>
      </c>
      <c r="G32" s="472"/>
      <c r="H32" s="512" t="s">
        <v>116</v>
      </c>
      <c r="I32" s="512"/>
    </row>
    <row r="33" spans="1:9">
      <c r="A33" s="150"/>
      <c r="B33" s="503" t="s">
        <v>117</v>
      </c>
      <c r="C33" s="503"/>
      <c r="D33" s="478" t="s">
        <v>109</v>
      </c>
      <c r="E33" s="478"/>
      <c r="F33" s="472" t="s">
        <v>344</v>
      </c>
      <c r="G33" s="472"/>
      <c r="H33" s="513" t="s">
        <v>119</v>
      </c>
      <c r="I33" s="513"/>
    </row>
    <row r="34" spans="1:9">
      <c r="A34" s="150"/>
      <c r="B34" s="503" t="s">
        <v>49</v>
      </c>
      <c r="C34" s="503"/>
      <c r="D34" s="478" t="s">
        <v>194</v>
      </c>
      <c r="E34" s="478"/>
      <c r="F34" s="472" t="s">
        <v>120</v>
      </c>
      <c r="G34" s="472"/>
      <c r="H34" s="511" t="s">
        <v>121</v>
      </c>
      <c r="I34" s="511"/>
    </row>
    <row r="35" spans="1:9">
      <c r="A35" s="150"/>
      <c r="B35" s="475" t="s">
        <v>356</v>
      </c>
      <c r="C35" s="475"/>
      <c r="D35" s="475"/>
      <c r="E35" s="475"/>
      <c r="F35" s="475"/>
      <c r="G35" s="475"/>
      <c r="H35" s="475"/>
      <c r="I35" s="475"/>
    </row>
    <row r="36" spans="1:9">
      <c r="A36" s="150"/>
      <c r="B36" s="480" t="s">
        <v>236</v>
      </c>
      <c r="C36" s="480"/>
      <c r="D36" s="480"/>
      <c r="E36" s="480"/>
      <c r="F36" s="480" t="s">
        <v>50</v>
      </c>
      <c r="G36" s="480"/>
      <c r="H36" s="480" t="s">
        <v>146</v>
      </c>
      <c r="I36" s="480"/>
    </row>
    <row r="37" spans="1:9">
      <c r="A37" s="150"/>
      <c r="B37" s="490">
        <f>D40</f>
        <v>3552</v>
      </c>
      <c r="C37" s="490"/>
      <c r="D37" s="490"/>
      <c r="E37" s="490"/>
      <c r="F37" s="490">
        <v>2026</v>
      </c>
      <c r="G37" s="490"/>
      <c r="H37" s="472" t="s">
        <v>112</v>
      </c>
      <c r="I37" s="472"/>
    </row>
    <row r="38" spans="1:9">
      <c r="A38" s="150"/>
      <c r="B38" s="489" t="s">
        <v>149</v>
      </c>
      <c r="C38" s="489"/>
      <c r="D38" s="489"/>
      <c r="E38" s="489"/>
      <c r="F38" s="489"/>
      <c r="G38" s="489"/>
      <c r="H38" s="489"/>
      <c r="I38" s="489"/>
    </row>
    <row r="39" spans="1:9" ht="36">
      <c r="A39" s="151"/>
      <c r="B39" s="473" t="s">
        <v>123</v>
      </c>
      <c r="C39" s="473"/>
      <c r="D39" s="141" t="s">
        <v>150</v>
      </c>
      <c r="E39" s="149" t="s">
        <v>85</v>
      </c>
      <c r="F39" s="474" t="s">
        <v>86</v>
      </c>
      <c r="G39" s="475"/>
      <c r="H39" s="114" t="s">
        <v>75</v>
      </c>
      <c r="I39" s="114" t="s">
        <v>76</v>
      </c>
    </row>
    <row r="40" spans="1:9">
      <c r="A40" s="150"/>
      <c r="B40" s="472" t="s">
        <v>284</v>
      </c>
      <c r="C40" s="472"/>
      <c r="D40" s="117">
        <f>F46</f>
        <v>3552</v>
      </c>
      <c r="E40" s="118">
        <v>0</v>
      </c>
      <c r="F40" s="514">
        <f>G46</f>
        <v>847</v>
      </c>
      <c r="G40" s="514"/>
      <c r="H40" s="144">
        <v>46027</v>
      </c>
      <c r="I40" s="144">
        <v>46386</v>
      </c>
    </row>
    <row r="41" spans="1:9" ht="24">
      <c r="A41" s="150"/>
      <c r="B41" s="493" t="s">
        <v>26</v>
      </c>
      <c r="C41" s="493"/>
      <c r="D41" s="145">
        <f>F46</f>
        <v>3552</v>
      </c>
      <c r="E41" s="145">
        <f>SUM(E40:E40)</f>
        <v>0</v>
      </c>
      <c r="F41" s="494">
        <f>G46</f>
        <v>847</v>
      </c>
      <c r="G41" s="494"/>
      <c r="H41" s="115" t="s">
        <v>152</v>
      </c>
      <c r="I41" s="146">
        <f>I46</f>
        <v>0.17581018518518518</v>
      </c>
    </row>
    <row r="42" spans="1:9">
      <c r="A42" s="150"/>
      <c r="B42" s="47"/>
      <c r="C42" s="47"/>
      <c r="D42" s="47"/>
      <c r="E42" s="47"/>
      <c r="F42" s="47"/>
      <c r="G42" s="47"/>
      <c r="H42" s="47"/>
      <c r="I42" s="47"/>
    </row>
    <row r="43" spans="1:9">
      <c r="A43" s="150"/>
      <c r="B43" s="47"/>
      <c r="C43" s="47"/>
      <c r="D43" s="47"/>
      <c r="E43" s="47"/>
      <c r="F43" s="47"/>
      <c r="G43" s="47"/>
      <c r="H43" s="47"/>
      <c r="I43" s="47"/>
    </row>
    <row r="44" spans="1:9">
      <c r="A44" s="150"/>
      <c r="B44" s="495" t="s">
        <v>164</v>
      </c>
      <c r="C44" s="496"/>
      <c r="D44" s="497" t="s">
        <v>52</v>
      </c>
      <c r="E44" s="497"/>
      <c r="F44" s="497" t="s">
        <v>158</v>
      </c>
      <c r="G44" s="497"/>
      <c r="H44" s="497"/>
      <c r="I44" s="497"/>
    </row>
    <row r="45" spans="1:9" ht="36">
      <c r="A45" s="47"/>
      <c r="B45" s="481" t="str">
        <f>D5</f>
        <v>PP4- PROPOSITO</v>
      </c>
      <c r="C45" s="481"/>
      <c r="D45" s="478" t="str">
        <f>CALENDARIZACION!B17</f>
        <v>Eficiencia integral en alumbrado público y mantenimiento, rehabilitación y limpieza de espacios públicos y áreas administrativas municipales</v>
      </c>
      <c r="E45" s="478"/>
      <c r="F45" s="125" t="s">
        <v>159</v>
      </c>
      <c r="G45" s="115" t="s">
        <v>160</v>
      </c>
      <c r="H45" s="125" t="s">
        <v>67</v>
      </c>
      <c r="I45" s="126" t="s">
        <v>68</v>
      </c>
    </row>
    <row r="46" spans="1:9" ht="40.5" customHeight="1">
      <c r="A46" s="47"/>
      <c r="B46" s="482"/>
      <c r="C46" s="482"/>
      <c r="D46" s="483"/>
      <c r="E46" s="483"/>
      <c r="F46" s="127">
        <f>CALENDARIZACION!J62</f>
        <v>3552</v>
      </c>
      <c r="G46" s="123">
        <f>CALENDARIZACION!L62</f>
        <v>847</v>
      </c>
      <c r="H46" s="205">
        <f>CALENDARIZACION!T62</f>
        <v>0.82418981481481479</v>
      </c>
      <c r="I46" s="128">
        <f>CALENDARIZACION!R62</f>
        <v>0.17581018518518518</v>
      </c>
    </row>
    <row r="47" spans="1:9">
      <c r="A47" s="133"/>
      <c r="B47" s="468"/>
      <c r="C47" s="468"/>
      <c r="D47" s="468"/>
      <c r="E47" s="468"/>
      <c r="F47" s="468"/>
      <c r="G47" s="468"/>
      <c r="H47" s="468"/>
      <c r="I47" s="468"/>
    </row>
    <row r="48" spans="1:9">
      <c r="A48" s="133"/>
      <c r="B48" s="468"/>
      <c r="C48" s="468"/>
      <c r="D48" s="468"/>
      <c r="E48" s="468"/>
      <c r="F48" s="468"/>
      <c r="G48" s="468"/>
      <c r="H48" s="468"/>
      <c r="I48" s="468"/>
    </row>
    <row r="49" spans="1:9">
      <c r="A49" s="133"/>
      <c r="B49" s="468"/>
      <c r="C49" s="468"/>
      <c r="D49" s="468"/>
      <c r="E49" s="468"/>
      <c r="F49" s="468"/>
      <c r="G49" s="468"/>
      <c r="H49" s="468"/>
      <c r="I49" s="468"/>
    </row>
    <row r="50" spans="1:9">
      <c r="A50" s="153">
        <v>1</v>
      </c>
      <c r="B50" s="468"/>
      <c r="C50" s="468"/>
      <c r="D50" s="468"/>
      <c r="E50" s="468"/>
      <c r="F50" s="468"/>
      <c r="G50" s="468"/>
      <c r="H50" s="468"/>
      <c r="I50" s="468"/>
    </row>
    <row r="51" spans="1:9">
      <c r="A51" s="153">
        <v>1</v>
      </c>
      <c r="B51" s="468"/>
      <c r="C51" s="468"/>
      <c r="D51" s="468"/>
      <c r="E51" s="468"/>
      <c r="F51" s="468"/>
      <c r="G51" s="468"/>
      <c r="H51" s="468"/>
      <c r="I51" s="468"/>
    </row>
    <row r="52" spans="1:9">
      <c r="A52" s="153">
        <v>1</v>
      </c>
      <c r="B52" s="468"/>
      <c r="C52" s="468"/>
      <c r="D52" s="468"/>
      <c r="E52" s="468"/>
      <c r="F52" s="468"/>
      <c r="G52" s="468"/>
      <c r="H52" s="468"/>
      <c r="I52" s="468"/>
    </row>
    <row r="53" spans="1:9">
      <c r="A53" s="153">
        <v>1</v>
      </c>
      <c r="B53" s="468"/>
      <c r="C53" s="468"/>
      <c r="D53" s="468"/>
      <c r="E53" s="468"/>
      <c r="F53" s="468"/>
      <c r="G53" s="468"/>
      <c r="H53" s="468"/>
      <c r="I53" s="468"/>
    </row>
    <row r="54" spans="1:9">
      <c r="A54" s="153">
        <v>1</v>
      </c>
      <c r="B54" s="468"/>
      <c r="C54" s="468"/>
      <c r="D54" s="468"/>
      <c r="E54" s="468"/>
      <c r="F54" s="468"/>
      <c r="G54" s="468"/>
      <c r="H54" s="468"/>
      <c r="I54" s="468"/>
    </row>
    <row r="55" spans="1:9">
      <c r="A55" s="153">
        <v>1</v>
      </c>
      <c r="B55" s="468"/>
      <c r="C55" s="468"/>
      <c r="D55" s="468"/>
      <c r="E55" s="468"/>
      <c r="F55" s="468"/>
      <c r="G55" s="468"/>
      <c r="H55" s="468"/>
      <c r="I55" s="468"/>
    </row>
    <row r="56" spans="1:9">
      <c r="A56" s="153">
        <v>1</v>
      </c>
      <c r="B56" s="468"/>
      <c r="C56" s="468"/>
      <c r="D56" s="468"/>
      <c r="E56" s="468"/>
      <c r="F56" s="468"/>
      <c r="G56" s="468"/>
      <c r="H56" s="468"/>
      <c r="I56" s="468"/>
    </row>
    <row r="57" spans="1:9">
      <c r="A57" s="153">
        <v>1</v>
      </c>
      <c r="B57" s="468"/>
      <c r="C57" s="468"/>
      <c r="D57" s="468"/>
      <c r="E57" s="468"/>
      <c r="F57" s="468"/>
      <c r="G57" s="468"/>
      <c r="H57" s="468"/>
      <c r="I57" s="468"/>
    </row>
    <row r="58" spans="1:9">
      <c r="A58" s="153">
        <v>1</v>
      </c>
      <c r="B58" s="468"/>
      <c r="C58" s="468"/>
      <c r="D58" s="468"/>
      <c r="E58" s="468"/>
      <c r="F58" s="468"/>
      <c r="G58" s="468"/>
      <c r="H58" s="468"/>
      <c r="I58" s="468"/>
    </row>
    <row r="59" spans="1:9">
      <c r="A59" s="153">
        <v>1</v>
      </c>
      <c r="B59" s="468"/>
      <c r="C59" s="468"/>
      <c r="D59" s="468"/>
      <c r="E59" s="468"/>
      <c r="F59" s="468"/>
      <c r="G59" s="468"/>
      <c r="H59" s="468"/>
      <c r="I59" s="468"/>
    </row>
    <row r="60" spans="1:9">
      <c r="A60" s="153">
        <v>1</v>
      </c>
      <c r="B60" s="468"/>
      <c r="C60" s="468"/>
      <c r="D60" s="468"/>
      <c r="E60" s="468"/>
      <c r="F60" s="468"/>
      <c r="G60" s="468"/>
      <c r="H60" s="468"/>
      <c r="I60" s="468"/>
    </row>
    <row r="61" spans="1:9">
      <c r="A61" s="153">
        <v>1</v>
      </c>
      <c r="B61" s="468"/>
      <c r="C61" s="468"/>
      <c r="D61" s="468"/>
      <c r="E61" s="468"/>
      <c r="F61" s="468"/>
      <c r="G61" s="468"/>
      <c r="H61" s="468"/>
      <c r="I61" s="468"/>
    </row>
    <row r="62" spans="1:9">
      <c r="A62" s="153">
        <v>1</v>
      </c>
      <c r="B62" s="468"/>
      <c r="C62" s="468"/>
      <c r="D62" s="468"/>
      <c r="E62" s="468"/>
      <c r="F62" s="468"/>
      <c r="G62" s="468"/>
      <c r="H62" s="468"/>
      <c r="I62" s="468"/>
    </row>
    <row r="63" spans="1:9">
      <c r="A63" s="153">
        <v>1</v>
      </c>
    </row>
    <row r="64" spans="1:9">
      <c r="A64" s="153">
        <v>1</v>
      </c>
    </row>
    <row r="65" spans="1:1">
      <c r="A65" s="153">
        <v>1</v>
      </c>
    </row>
    <row r="66" spans="1:1">
      <c r="A66" s="153">
        <v>1</v>
      </c>
    </row>
    <row r="67" spans="1:1">
      <c r="A67" s="153">
        <v>1</v>
      </c>
    </row>
    <row r="68" spans="1:1">
      <c r="A68" s="153">
        <v>1</v>
      </c>
    </row>
    <row r="69" spans="1:1">
      <c r="A69" s="153">
        <v>1</v>
      </c>
    </row>
    <row r="70" spans="1:1">
      <c r="A70" s="133"/>
    </row>
    <row r="71" spans="1:1">
      <c r="A71" s="133"/>
    </row>
    <row r="72" spans="1:1">
      <c r="A72" s="133"/>
    </row>
    <row r="73" spans="1:1">
      <c r="A73" s="133"/>
    </row>
    <row r="74" spans="1:1">
      <c r="A74" s="133"/>
    </row>
    <row r="75" spans="1:1">
      <c r="A75" s="133"/>
    </row>
    <row r="76" spans="1:1">
      <c r="A76" s="133"/>
    </row>
  </sheetData>
  <mergeCells count="100">
    <mergeCell ref="B41:C41"/>
    <mergeCell ref="F41:G41"/>
    <mergeCell ref="B38:I38"/>
    <mergeCell ref="B39:C39"/>
    <mergeCell ref="F39:G39"/>
    <mergeCell ref="B40:C40"/>
    <mergeCell ref="F40:G40"/>
    <mergeCell ref="B47:I62"/>
    <mergeCell ref="B44:C44"/>
    <mergeCell ref="D44:E44"/>
    <mergeCell ref="F44:I44"/>
    <mergeCell ref="B45:C46"/>
    <mergeCell ref="D45:E46"/>
    <mergeCell ref="B36:E36"/>
    <mergeCell ref="F36:G36"/>
    <mergeCell ref="H36:I36"/>
    <mergeCell ref="B37:E37"/>
    <mergeCell ref="F37:G37"/>
    <mergeCell ref="H37:I37"/>
    <mergeCell ref="B32:C32"/>
    <mergeCell ref="D32:E32"/>
    <mergeCell ref="F32:G32"/>
    <mergeCell ref="H32:I32"/>
    <mergeCell ref="B35:I35"/>
    <mergeCell ref="B33:C33"/>
    <mergeCell ref="D33:E33"/>
    <mergeCell ref="F33:G33"/>
    <mergeCell ref="H33:I33"/>
    <mergeCell ref="B34:C34"/>
    <mergeCell ref="D34:E34"/>
    <mergeCell ref="F34:G34"/>
    <mergeCell ref="H34:I34"/>
    <mergeCell ref="B29:E29"/>
    <mergeCell ref="F29:I29"/>
    <mergeCell ref="B30:I30"/>
    <mergeCell ref="B31:E31"/>
    <mergeCell ref="F31:I31"/>
    <mergeCell ref="B27:E27"/>
    <mergeCell ref="F27:I27"/>
    <mergeCell ref="B28:E28"/>
    <mergeCell ref="F28:I28"/>
    <mergeCell ref="B23:I23"/>
    <mergeCell ref="B24:C24"/>
    <mergeCell ref="D24:E24"/>
    <mergeCell ref="F24:I24"/>
    <mergeCell ref="B25:C25"/>
    <mergeCell ref="D25:E25"/>
    <mergeCell ref="F25:I25"/>
    <mergeCell ref="B20:C20"/>
    <mergeCell ref="D20:E20"/>
    <mergeCell ref="F20:G20"/>
    <mergeCell ref="H20:I22"/>
    <mergeCell ref="B26:E26"/>
    <mergeCell ref="F26:I26"/>
    <mergeCell ref="B21:C21"/>
    <mergeCell ref="D21:E21"/>
    <mergeCell ref="F21:G21"/>
    <mergeCell ref="B22:C22"/>
    <mergeCell ref="D22:E22"/>
    <mergeCell ref="F22:G22"/>
    <mergeCell ref="B18:I18"/>
    <mergeCell ref="B19:C19"/>
    <mergeCell ref="D19:E19"/>
    <mergeCell ref="F19:G19"/>
    <mergeCell ref="H19:I19"/>
    <mergeCell ref="B13:I13"/>
    <mergeCell ref="B14:I14"/>
    <mergeCell ref="B15:I15"/>
    <mergeCell ref="B16:I16"/>
    <mergeCell ref="B17:I17"/>
    <mergeCell ref="B8:C8"/>
    <mergeCell ref="D8:E8"/>
    <mergeCell ref="F8:G8"/>
    <mergeCell ref="H8:I8"/>
    <mergeCell ref="B12:I12"/>
    <mergeCell ref="B9:C9"/>
    <mergeCell ref="D9:E9"/>
    <mergeCell ref="F9:G9"/>
    <mergeCell ref="H9:I9"/>
    <mergeCell ref="B10:I10"/>
    <mergeCell ref="B11:I11"/>
    <mergeCell ref="B6:I6"/>
    <mergeCell ref="B7:C7"/>
    <mergeCell ref="D7:E7"/>
    <mergeCell ref="F7:G7"/>
    <mergeCell ref="H7:I7"/>
    <mergeCell ref="B1:I1"/>
    <mergeCell ref="B2:I2"/>
    <mergeCell ref="B3:C3"/>
    <mergeCell ref="D3:E3"/>
    <mergeCell ref="F3:G3"/>
    <mergeCell ref="H3:I3"/>
    <mergeCell ref="B4:C4"/>
    <mergeCell ref="D4:E4"/>
    <mergeCell ref="F4:G4"/>
    <mergeCell ref="H4:I4"/>
    <mergeCell ref="B5:C5"/>
    <mergeCell ref="D5:E5"/>
    <mergeCell ref="F5:G5"/>
    <mergeCell ref="H5:I5"/>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FD92CD34-C270-4DEA-BC4F-342A603164F1}">
          <x14:formula1>
            <xm:f>'NO SE EDITA'!$J$3:$J$6</xm:f>
          </x14:formula1>
          <xm:sqref>F37:G37</xm:sqref>
        </x14:dataValidation>
        <x14:dataValidation type="list" allowBlank="1" showInputMessage="1" showErrorMessage="1" xr:uid="{B4803F2F-D921-4C15-BE19-3E1B26E2DF1C}">
          <x14:formula1>
            <xm:f>'NO SE EDITA'!$F$3:$F$4</xm:f>
          </x14:formula1>
          <xm:sqref>F27:I27</xm:sqref>
        </x14:dataValidation>
        <x14:dataValidation type="list" allowBlank="1" showInputMessage="1" showErrorMessage="1" xr:uid="{7B5E98E8-E219-463F-A74B-3D8D58ED431E}">
          <x14:formula1>
            <xm:f>'NO SE EDITA'!$E$3:$E$4</xm:f>
          </x14:formula1>
          <xm:sqref>B27:E27</xm:sqref>
        </x14:dataValidation>
        <x14:dataValidation type="list" allowBlank="1" showInputMessage="1" showErrorMessage="1" xr:uid="{FAEA5095-E098-4210-BF10-1C9612362B84}">
          <x14:formula1>
            <xm:f>'NO SE EDITA'!$M$3:$M$4</xm:f>
          </x14:formula1>
          <xm:sqref>D34:E34</xm:sqref>
        </x14:dataValidation>
        <x14:dataValidation type="list" allowBlank="1" showInputMessage="1" showErrorMessage="1" xr:uid="{A07E9E81-A1E4-48EC-B591-4E98187385B9}">
          <x14:formula1>
            <xm:f>'NO SE EDITA'!$B$3:$B$4</xm:f>
          </x14:formula1>
          <xm:sqref>B24:C24</xm:sqref>
        </x14:dataValidation>
        <x14:dataValidation type="list" allowBlank="1" showInputMessage="1" showErrorMessage="1" xr:uid="{3EF3C7DC-39BA-483A-97FF-F3007B13E8FE}">
          <x14:formula1>
            <xm:f>'NO SE EDITA'!$D$3:$D$4</xm:f>
          </x14:formula1>
          <xm:sqref>F25</xm:sqref>
        </x14:dataValidation>
        <x14:dataValidation type="list" allowBlank="1" showInputMessage="1" showErrorMessage="1" xr:uid="{A780C294-2979-488D-8387-0A60D57F905C}">
          <x14:formula1>
            <xm:f>'NO SE EDITA'!$H$3:$H$4</xm:f>
          </x14:formula1>
          <xm:sqref>F29:I29</xm:sqref>
        </x14:dataValidation>
        <x14:dataValidation type="list" allowBlank="1" showInputMessage="1" showErrorMessage="1" xr:uid="{E760CF03-FF24-4CF7-B757-B3AF208F1DD6}">
          <x14:formula1>
            <xm:f>'NO SE EDITA'!$G$3:$G$5</xm:f>
          </x14:formula1>
          <xm:sqref>B29:E29 D33:E33 H37:I37</xm:sqref>
        </x14:dataValidation>
        <x14:dataValidation type="list" allowBlank="1" showInputMessage="1" showErrorMessage="1" xr:uid="{309F8B0E-FD7B-4B15-B2EB-6D8D1CFFB2A8}">
          <x14:formula1>
            <xm:f>'NO SE EDITA'!$C$3:$C$6</xm:f>
          </x14:formula1>
          <xm:sqref>D25:E25</xm:sqref>
        </x14:dataValidation>
        <x14:dataValidation type="list" allowBlank="1" showInputMessage="1" showErrorMessage="1" xr:uid="{D0AF63C0-E906-4DFC-9B44-C30AB5BA9B59}">
          <x14:formula1>
            <xm:f>'NO SE EDITA'!$L$3:$L$6</xm:f>
          </x14:formula1>
          <xm:sqref>I40</xm:sqref>
        </x14:dataValidation>
        <x14:dataValidation type="list" allowBlank="1" showInputMessage="1" showErrorMessage="1" xr:uid="{8CF4761B-2C7D-4F9B-A178-999190880D27}">
          <x14:formula1>
            <xm:f>'NO SE EDITA'!$K$3:$K$6</xm:f>
          </x14:formula1>
          <xm:sqref>H40</xm:sqref>
        </x14:dataValidation>
        <x14:dataValidation type="list" allowBlank="1" showInputMessage="1" showErrorMessage="1" xr:uid="{42DFADE7-17FB-407A-B8C3-A18000B9C651}">
          <x14:formula1>
            <xm:f>'NO SE EDITA'!$A$3:$A$4</xm:f>
          </x14:formula1>
          <xm:sqref>B25:C25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21899-35D0-45DD-8756-3C3080F1FAA8}">
  <sheetPr>
    <tabColor rgb="FFFF0000"/>
  </sheetPr>
  <dimension ref="A2:R48"/>
  <sheetViews>
    <sheetView zoomScaleNormal="100" workbookViewId="0">
      <selection activeCell="F22" sqref="F22"/>
    </sheetView>
  </sheetViews>
  <sheetFormatPr baseColWidth="10" defaultRowHeight="12.75"/>
  <cols>
    <col min="1" max="1" width="18.5" customWidth="1"/>
    <col min="2" max="2" width="13.5" customWidth="1"/>
    <col min="3" max="3" width="14.1640625" customWidth="1"/>
    <col min="4" max="4" width="15.1640625" customWidth="1"/>
    <col min="5" max="5" width="14.1640625" customWidth="1"/>
    <col min="6" max="6" width="30.83203125" customWidth="1"/>
    <col min="9" max="9" width="18.6640625" customWidth="1"/>
    <col min="11" max="11" width="14.1640625" customWidth="1"/>
    <col min="12" max="12" width="16" customWidth="1"/>
    <col min="13" max="13" width="17.83203125" customWidth="1"/>
    <col min="14" max="14" width="38.83203125" customWidth="1"/>
    <col min="15" max="15" width="27.6640625" customWidth="1"/>
    <col min="16" max="16" width="24.6640625" customWidth="1"/>
    <col min="17" max="17" width="77" customWidth="1"/>
    <col min="18" max="18" width="39" customWidth="1"/>
  </cols>
  <sheetData>
    <row r="2" spans="1:18" ht="51">
      <c r="A2" s="70" t="s">
        <v>238</v>
      </c>
      <c r="B2" s="75" t="s">
        <v>28</v>
      </c>
      <c r="C2" s="75" t="s">
        <v>129</v>
      </c>
      <c r="D2" s="75" t="s">
        <v>47</v>
      </c>
      <c r="E2" s="75" t="s">
        <v>127</v>
      </c>
      <c r="F2" s="75" t="s">
        <v>130</v>
      </c>
      <c r="G2" s="75" t="s">
        <v>82</v>
      </c>
      <c r="H2" s="75" t="s">
        <v>131</v>
      </c>
      <c r="I2" s="75" t="s">
        <v>147</v>
      </c>
      <c r="J2" s="75" t="s">
        <v>153</v>
      </c>
      <c r="K2" s="75" t="s">
        <v>75</v>
      </c>
      <c r="L2" s="75" t="s">
        <v>76</v>
      </c>
      <c r="M2" s="75" t="s">
        <v>193</v>
      </c>
      <c r="N2" s="69" t="s">
        <v>230</v>
      </c>
      <c r="O2" s="70" t="s">
        <v>132</v>
      </c>
      <c r="P2" s="70" t="s">
        <v>141</v>
      </c>
      <c r="Q2" s="70" t="s">
        <v>88</v>
      </c>
    </row>
    <row r="3" spans="1:18">
      <c r="A3" s="20" t="s">
        <v>223</v>
      </c>
      <c r="B3" s="74" t="s">
        <v>99</v>
      </c>
      <c r="C3" s="73" t="s">
        <v>97</v>
      </c>
      <c r="D3" s="73" t="s">
        <v>220</v>
      </c>
      <c r="E3" s="74" t="s">
        <v>108</v>
      </c>
      <c r="F3" s="73" t="s">
        <v>196</v>
      </c>
      <c r="G3" s="72" t="s">
        <v>109</v>
      </c>
      <c r="H3" s="73" t="s">
        <v>110</v>
      </c>
      <c r="I3" s="72" t="s">
        <v>126</v>
      </c>
      <c r="J3" s="22">
        <v>2026</v>
      </c>
      <c r="K3" s="84">
        <v>46027</v>
      </c>
      <c r="L3" s="84">
        <v>46111</v>
      </c>
      <c r="M3" s="32" t="s">
        <v>194</v>
      </c>
      <c r="N3" s="71" t="s">
        <v>93</v>
      </c>
      <c r="O3" s="32" t="s">
        <v>234</v>
      </c>
      <c r="P3" s="71" t="s">
        <v>237</v>
      </c>
      <c r="Q3" s="78" t="s">
        <v>295</v>
      </c>
      <c r="R3" s="80"/>
    </row>
    <row r="4" spans="1:18">
      <c r="A4" s="20" t="s">
        <v>224</v>
      </c>
      <c r="B4" s="20" t="s">
        <v>100</v>
      </c>
      <c r="C4" s="72" t="s">
        <v>98</v>
      </c>
      <c r="D4" s="72" t="s">
        <v>221</v>
      </c>
      <c r="E4" s="74"/>
      <c r="F4" s="73"/>
      <c r="G4" s="72" t="s">
        <v>111</v>
      </c>
      <c r="H4" s="72" t="s">
        <v>128</v>
      </c>
      <c r="I4" s="72" t="s">
        <v>101</v>
      </c>
      <c r="J4" s="22"/>
      <c r="K4" s="84">
        <v>46117</v>
      </c>
      <c r="L4" s="84">
        <v>46203</v>
      </c>
      <c r="M4" s="32" t="s">
        <v>195</v>
      </c>
      <c r="N4" s="71" t="s">
        <v>226</v>
      </c>
      <c r="O4" s="32" t="s">
        <v>231</v>
      </c>
      <c r="P4" s="17"/>
      <c r="Q4" s="78" t="s">
        <v>239</v>
      </c>
      <c r="R4" s="80"/>
    </row>
    <row r="5" spans="1:18" ht="12.75" customHeight="1">
      <c r="A5" s="17"/>
      <c r="B5" s="17"/>
      <c r="C5" s="72"/>
      <c r="D5" s="17"/>
      <c r="E5" s="17"/>
      <c r="F5" s="17"/>
      <c r="G5" s="72" t="s">
        <v>112</v>
      </c>
      <c r="H5" s="72"/>
      <c r="I5" s="72"/>
      <c r="J5" s="17"/>
      <c r="K5" s="84">
        <v>46208</v>
      </c>
      <c r="L5" s="84">
        <v>46295</v>
      </c>
      <c r="M5" s="42"/>
      <c r="N5" s="71" t="s">
        <v>227</v>
      </c>
      <c r="O5" s="32" t="s">
        <v>232</v>
      </c>
      <c r="P5" s="17"/>
      <c r="Q5" s="78" t="s">
        <v>240</v>
      </c>
      <c r="R5" s="80"/>
    </row>
    <row r="6" spans="1:18" ht="12.75" customHeight="1">
      <c r="A6" s="17"/>
      <c r="B6" s="17"/>
      <c r="C6" s="72"/>
      <c r="D6" s="17"/>
      <c r="E6" s="21"/>
      <c r="F6" s="72"/>
      <c r="G6" s="22"/>
      <c r="H6" s="22"/>
      <c r="I6" s="22"/>
      <c r="J6" s="22"/>
      <c r="K6" s="85">
        <v>46300</v>
      </c>
      <c r="L6" s="84">
        <v>46386</v>
      </c>
      <c r="M6" s="42"/>
      <c r="N6" s="71" t="s">
        <v>228</v>
      </c>
      <c r="O6" s="32" t="s">
        <v>233</v>
      </c>
      <c r="P6" s="17"/>
      <c r="Q6" s="78" t="s">
        <v>241</v>
      </c>
      <c r="R6" s="80"/>
    </row>
    <row r="7" spans="1:18">
      <c r="A7" s="17"/>
      <c r="B7" s="22"/>
      <c r="C7" s="22"/>
      <c r="D7" s="22"/>
      <c r="E7" s="22"/>
      <c r="F7" s="22"/>
      <c r="G7" s="22"/>
      <c r="H7" s="22"/>
      <c r="I7" s="22"/>
      <c r="J7" s="17"/>
      <c r="K7" s="17"/>
      <c r="L7" s="17"/>
      <c r="M7" s="42"/>
      <c r="N7" s="71" t="s">
        <v>229</v>
      </c>
      <c r="O7" s="17"/>
      <c r="P7" s="17"/>
      <c r="Q7" s="78" t="s">
        <v>242</v>
      </c>
      <c r="R7" s="80"/>
    </row>
    <row r="8" spans="1:18">
      <c r="K8" s="43"/>
      <c r="M8" s="68"/>
      <c r="Q8" s="78" t="s">
        <v>243</v>
      </c>
      <c r="R8" s="80"/>
    </row>
    <row r="9" spans="1:18">
      <c r="M9" s="68"/>
      <c r="Q9" s="77" t="s">
        <v>244</v>
      </c>
      <c r="R9" s="81"/>
    </row>
    <row r="10" spans="1:18">
      <c r="M10" s="68"/>
      <c r="Q10" s="77" t="s">
        <v>245</v>
      </c>
      <c r="R10" s="81"/>
    </row>
    <row r="11" spans="1:18">
      <c r="M11" s="68"/>
      <c r="Q11" s="77" t="s">
        <v>246</v>
      </c>
      <c r="R11" s="81"/>
    </row>
    <row r="12" spans="1:18">
      <c r="M12" s="68"/>
      <c r="Q12" s="77" t="s">
        <v>247</v>
      </c>
      <c r="R12" s="81"/>
    </row>
    <row r="13" spans="1:18">
      <c r="B13" s="19"/>
      <c r="M13" s="68"/>
      <c r="Q13" s="77" t="s">
        <v>248</v>
      </c>
      <c r="R13" s="81"/>
    </row>
    <row r="14" spans="1:18">
      <c r="Q14" s="77" t="s">
        <v>249</v>
      </c>
      <c r="R14" s="81"/>
    </row>
    <row r="15" spans="1:18">
      <c r="Q15" s="77" t="s">
        <v>250</v>
      </c>
      <c r="R15" s="81"/>
    </row>
    <row r="16" spans="1:18">
      <c r="Q16" s="77" t="s">
        <v>251</v>
      </c>
      <c r="R16" s="81"/>
    </row>
    <row r="17" spans="17:18">
      <c r="Q17" s="77" t="s">
        <v>252</v>
      </c>
      <c r="R17" s="81"/>
    </row>
    <row r="18" spans="17:18">
      <c r="Q18" s="77" t="s">
        <v>253</v>
      </c>
      <c r="R18" s="81"/>
    </row>
    <row r="19" spans="17:18">
      <c r="Q19" s="77" t="s">
        <v>254</v>
      </c>
      <c r="R19" s="81"/>
    </row>
    <row r="20" spans="17:18">
      <c r="Q20" s="77" t="s">
        <v>255</v>
      </c>
      <c r="R20" s="81"/>
    </row>
    <row r="21" spans="17:18">
      <c r="Q21" s="77" t="s">
        <v>256</v>
      </c>
      <c r="R21" s="81"/>
    </row>
    <row r="22" spans="17:18">
      <c r="Q22" s="77" t="s">
        <v>257</v>
      </c>
      <c r="R22" s="81"/>
    </row>
    <row r="23" spans="17:18">
      <c r="Q23" s="77" t="s">
        <v>258</v>
      </c>
      <c r="R23" s="81"/>
    </row>
    <row r="24" spans="17:18">
      <c r="Q24" s="77" t="s">
        <v>259</v>
      </c>
      <c r="R24" s="81"/>
    </row>
    <row r="25" spans="17:18">
      <c r="Q25" s="77" t="s">
        <v>260</v>
      </c>
      <c r="R25" s="81"/>
    </row>
    <row r="26" spans="17:18">
      <c r="Q26" s="77" t="s">
        <v>261</v>
      </c>
      <c r="R26" s="81"/>
    </row>
    <row r="27" spans="17:18">
      <c r="Q27" s="77" t="s">
        <v>262</v>
      </c>
      <c r="R27" s="81"/>
    </row>
    <row r="28" spans="17:18">
      <c r="Q28" s="77" t="s">
        <v>263</v>
      </c>
      <c r="R28" s="81"/>
    </row>
    <row r="29" spans="17:18">
      <c r="Q29" s="77" t="s">
        <v>264</v>
      </c>
      <c r="R29" s="81"/>
    </row>
    <row r="30" spans="17:18">
      <c r="Q30" s="77" t="s">
        <v>265</v>
      </c>
      <c r="R30" s="81"/>
    </row>
    <row r="31" spans="17:18">
      <c r="Q31" s="77" t="s">
        <v>266</v>
      </c>
      <c r="R31" s="81"/>
    </row>
    <row r="32" spans="17:18">
      <c r="Q32" s="77" t="s">
        <v>267</v>
      </c>
      <c r="R32" s="81"/>
    </row>
    <row r="33" spans="17:18">
      <c r="Q33" s="77" t="s">
        <v>268</v>
      </c>
      <c r="R33" s="81"/>
    </row>
    <row r="34" spans="17:18">
      <c r="Q34" s="77" t="s">
        <v>269</v>
      </c>
      <c r="R34" s="81"/>
    </row>
    <row r="35" spans="17:18">
      <c r="Q35" s="77" t="s">
        <v>270</v>
      </c>
      <c r="R35" s="81"/>
    </row>
    <row r="36" spans="17:18">
      <c r="Q36" s="77" t="s">
        <v>271</v>
      </c>
      <c r="R36" s="81"/>
    </row>
    <row r="37" spans="17:18">
      <c r="Q37" s="79" t="s">
        <v>272</v>
      </c>
      <c r="R37" s="82"/>
    </row>
    <row r="38" spans="17:18">
      <c r="Q38" s="77" t="s">
        <v>273</v>
      </c>
      <c r="R38" s="81"/>
    </row>
    <row r="39" spans="17:18">
      <c r="Q39" s="77" t="s">
        <v>274</v>
      </c>
      <c r="R39" s="81"/>
    </row>
    <row r="40" spans="17:18">
      <c r="Q40" s="77" t="s">
        <v>275</v>
      </c>
      <c r="R40" s="81"/>
    </row>
    <row r="41" spans="17:18">
      <c r="Q41" s="77" t="s">
        <v>276</v>
      </c>
      <c r="R41" s="81"/>
    </row>
    <row r="42" spans="17:18">
      <c r="Q42" s="77" t="s">
        <v>277</v>
      </c>
      <c r="R42" s="81"/>
    </row>
    <row r="43" spans="17:18">
      <c r="Q43" s="79" t="s">
        <v>278</v>
      </c>
      <c r="R43" s="82"/>
    </row>
    <row r="44" spans="17:18">
      <c r="Q44" s="77" t="s">
        <v>279</v>
      </c>
      <c r="R44" s="81"/>
    </row>
    <row r="45" spans="17:18">
      <c r="Q45" s="77" t="s">
        <v>280</v>
      </c>
      <c r="R45" s="81"/>
    </row>
    <row r="46" spans="17:18">
      <c r="Q46" s="77" t="s">
        <v>281</v>
      </c>
      <c r="R46" s="81"/>
    </row>
    <row r="47" spans="17:18">
      <c r="Q47" s="77" t="s">
        <v>282</v>
      </c>
      <c r="R47" s="81"/>
    </row>
    <row r="48" spans="17:18">
      <c r="Q48" s="77" t="s">
        <v>283</v>
      </c>
      <c r="R48" s="81"/>
    </row>
  </sheetData>
  <dataConsolidate/>
  <phoneticPr fontId="25" type="noConversion"/>
  <dataValidations count="1">
    <dataValidation type="list" allowBlank="1" showInputMessage="1" showErrorMessage="1" sqref="B3:B4" xr:uid="{038CA39C-F19F-4D4C-91D1-401250782EF9}">
      <formula1>$B$3:$B$6</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F0F4648-4B98-47FA-82AA-27CB0FD13409}">
          <x14:formula1>
            <xm:f>PROPOSITO!$B$25</xm:f>
          </x14:formula1>
          <xm:sqref>A3:A4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36931-2141-4E7D-9CBF-7D2CC29FB0FB}">
  <dimension ref="A1:J76"/>
  <sheetViews>
    <sheetView view="pageBreakPreview" topLeftCell="A18" zoomScaleNormal="115" zoomScaleSheetLayoutView="100" workbookViewId="0">
      <selection activeCell="M20" sqref="M20"/>
    </sheetView>
  </sheetViews>
  <sheetFormatPr baseColWidth="10" defaultRowHeight="12.75"/>
  <cols>
    <col min="1" max="1" width="4.33203125" style="133" customWidth="1"/>
    <col min="2" max="3" width="15.83203125" style="133" customWidth="1"/>
    <col min="4" max="4" width="17.83203125" style="133" customWidth="1"/>
    <col min="5" max="5" width="10.6640625" style="133" customWidth="1"/>
    <col min="6" max="6" width="17.83203125" style="133" customWidth="1"/>
    <col min="7" max="7" width="9.6640625" style="133" customWidth="1"/>
    <col min="8" max="8" width="17.83203125" style="133" customWidth="1"/>
    <col min="9" max="9" width="27.6640625" style="133" customWidth="1"/>
    <col min="10" max="16384" width="12" style="133"/>
  </cols>
  <sheetData>
    <row r="1" spans="1:9" ht="34.5" customHeight="1">
      <c r="B1" s="465" t="s">
        <v>38</v>
      </c>
      <c r="C1" s="469"/>
      <c r="D1" s="469"/>
      <c r="E1" s="469"/>
      <c r="F1" s="469"/>
      <c r="G1" s="469"/>
      <c r="H1" s="469"/>
      <c r="I1" s="469"/>
    </row>
    <row r="2" spans="1:9" ht="19.5" customHeight="1">
      <c r="B2" s="460" t="s">
        <v>353</v>
      </c>
      <c r="C2" s="470"/>
      <c r="D2" s="470"/>
      <c r="E2" s="470"/>
      <c r="F2" s="470"/>
      <c r="G2" s="470"/>
      <c r="H2" s="470"/>
      <c r="I2" s="470"/>
    </row>
    <row r="3" spans="1:9" s="154" customFormat="1" ht="49.5" customHeight="1">
      <c r="A3" s="150"/>
      <c r="B3" s="471" t="s">
        <v>39</v>
      </c>
      <c r="C3" s="471"/>
      <c r="D3" s="472" t="str">
        <f>'FORMATO 2. POA - MIR'!D4:F4</f>
        <v>SECRETARIA GENERAL MUNICIPAL</v>
      </c>
      <c r="E3" s="472"/>
      <c r="F3" s="471" t="s">
        <v>42</v>
      </c>
      <c r="G3" s="471"/>
      <c r="H3" s="472">
        <v>2026</v>
      </c>
      <c r="I3" s="472"/>
    </row>
    <row r="4" spans="1:9" s="154" customFormat="1" ht="50.25" customHeight="1">
      <c r="A4" s="150"/>
      <c r="B4" s="471" t="s">
        <v>40</v>
      </c>
      <c r="C4" s="471"/>
      <c r="D4" s="472" t="s">
        <v>520</v>
      </c>
      <c r="E4" s="472"/>
      <c r="F4" s="471" t="s">
        <v>43</v>
      </c>
      <c r="G4" s="471"/>
      <c r="H4" s="472" t="s">
        <v>521</v>
      </c>
      <c r="I4" s="472"/>
    </row>
    <row r="5" spans="1:9" s="154" customFormat="1" ht="47.25" customHeight="1">
      <c r="A5" s="150"/>
      <c r="B5" s="484" t="s">
        <v>41</v>
      </c>
      <c r="C5" s="484"/>
      <c r="D5" s="485" t="s">
        <v>519</v>
      </c>
      <c r="E5" s="485"/>
      <c r="F5" s="471" t="s">
        <v>44</v>
      </c>
      <c r="G5" s="471"/>
      <c r="H5" s="472" t="s">
        <v>534</v>
      </c>
      <c r="I5" s="472"/>
    </row>
    <row r="6" spans="1:9">
      <c r="A6" s="150"/>
      <c r="B6" s="479" t="s">
        <v>89</v>
      </c>
      <c r="C6" s="479"/>
      <c r="D6" s="479"/>
      <c r="E6" s="479"/>
      <c r="F6" s="479"/>
      <c r="G6" s="479"/>
      <c r="H6" s="479"/>
      <c r="I6" s="479"/>
    </row>
    <row r="7" spans="1:9" ht="132.75" customHeight="1">
      <c r="A7" s="150"/>
      <c r="B7" s="473" t="s">
        <v>90</v>
      </c>
      <c r="C7" s="473"/>
      <c r="D7" s="472" t="str">
        <f>'FORMATO 2. POA - MIR'!C9</f>
        <v xml:space="preserve">ACUERDO 4. DESARROLLO SOSTENIBLE E INFRAESTRUCTURA SOLIDA Y TRASFORMADORA </v>
      </c>
      <c r="E7" s="472"/>
      <c r="F7" s="480" t="s">
        <v>91</v>
      </c>
      <c r="G7" s="480"/>
      <c r="H7" s="472" t="str">
        <f>'FORMATO 2. POA - MIR'!E9</f>
        <v>4.1 .3 Fortalecer la infraestructura eléctrica y la conectividad digital, garantizando servicios eficientes, mejorando la calidad de vida de las y los Zapotlanenses. 
4.1 .4 Generar mejores carreteras y caminos municipales, brindando mayor seguridad en los traslados de los usuarios de transporte público, como particulares en el municipio.</v>
      </c>
      <c r="I7" s="472"/>
    </row>
    <row r="8" spans="1:9" ht="99.75" customHeight="1">
      <c r="A8" s="150"/>
      <c r="B8" s="480" t="s">
        <v>92</v>
      </c>
      <c r="C8" s="480"/>
      <c r="D8" s="472" t="str">
        <f>'FORMATO 2. POA - MIR'!C10</f>
        <v xml:space="preserve">ACUERDO 4. DESARROLLO SOSTENIBLE E INFRAESTRUCTURA SOLIDA Y TRASFORMADORA ZAPOTLÁN </v>
      </c>
      <c r="E8" s="472"/>
      <c r="F8" s="480" t="s">
        <v>94</v>
      </c>
      <c r="G8" s="480"/>
      <c r="H8" s="472" t="str">
        <f>'FORMATO 2. POA - MIR'!E10</f>
        <v>4.1.3.1 Ampliar la cobertura y mejorar la eficiencia de los servicios de electrificación y alumbrado público. Priorizando zonas con mayor rezago.	
4.1 .4.1 Rehabilitar carreteras, caminos rurales, brechas y puentes del municipio, optimizando los tiempos de traslado de los pobladores de Zapotlán.</v>
      </c>
      <c r="I8" s="472"/>
    </row>
    <row r="9" spans="1:9" ht="105" customHeight="1">
      <c r="A9" s="150"/>
      <c r="B9" s="480" t="s">
        <v>95</v>
      </c>
      <c r="C9" s="480"/>
      <c r="D9" s="472" t="str">
        <f>'FORMATO 2. POA - MIR'!C11</f>
        <v xml:space="preserve">4.1 Garantizar la correcta gestión de recursos, detonando la infraestructura social y sostenible atreves de financiamiento de obras, acciones sociales básicas e inversiones que beneficien directamente a la población de Zapotlán. </v>
      </c>
      <c r="E9" s="472"/>
      <c r="F9" s="480" t="s">
        <v>94</v>
      </c>
      <c r="G9" s="480"/>
      <c r="H9" s="472" t="str">
        <f>'FORMATO 2. POA - MIR'!E11</f>
        <v>4.1.4.2 Promover las buenas prácticas y colaboración de mantenimiento y cuidado de las calles en el municipio, propiciando mejor calidad para los transeúntes de las localidades.</v>
      </c>
      <c r="I9" s="472"/>
    </row>
    <row r="10" spans="1:9" ht="15" customHeight="1">
      <c r="A10" s="150"/>
      <c r="B10" s="499" t="s">
        <v>354</v>
      </c>
      <c r="C10" s="499"/>
      <c r="D10" s="499"/>
      <c r="E10" s="499"/>
      <c r="F10" s="499"/>
      <c r="G10" s="499"/>
      <c r="H10" s="499"/>
      <c r="I10" s="499"/>
    </row>
    <row r="11" spans="1:9">
      <c r="A11" s="150"/>
      <c r="B11" s="473" t="s">
        <v>45</v>
      </c>
      <c r="C11" s="473"/>
      <c r="D11" s="473"/>
      <c r="E11" s="473"/>
      <c r="F11" s="473"/>
      <c r="G11" s="473"/>
      <c r="H11" s="473"/>
      <c r="I11" s="473"/>
    </row>
    <row r="12" spans="1:9" ht="18.75" customHeight="1">
      <c r="A12" s="150"/>
      <c r="B12" s="498" t="str">
        <f>CALENDARIZACION!B17</f>
        <v>Eficiencia integral en alumbrado público y mantenimiento, rehabilitación y limpieza de espacios públicos y áreas administrativas municipales</v>
      </c>
      <c r="C12" s="498"/>
      <c r="D12" s="498"/>
      <c r="E12" s="498"/>
      <c r="F12" s="498"/>
      <c r="G12" s="498"/>
      <c r="H12" s="498"/>
      <c r="I12" s="498"/>
    </row>
    <row r="13" spans="1:9">
      <c r="A13" s="150"/>
      <c r="B13" s="473" t="s">
        <v>48</v>
      </c>
      <c r="C13" s="473"/>
      <c r="D13" s="473"/>
      <c r="E13" s="473"/>
      <c r="F13" s="473"/>
      <c r="G13" s="473"/>
      <c r="H13" s="473"/>
      <c r="I13" s="473"/>
    </row>
    <row r="14" spans="1:9" ht="60" customHeight="1">
      <c r="A14" s="150"/>
      <c r="B14" s="231" t="str">
        <f>'FORMATO 2. POA - MIR'!C16</f>
        <v>Ejecución de acciones orientadas a mejorar la eficiencia del sistema de alumbrado público mediante mantenimiento preventivo y correctivo, así como la rehabilitación de infraestructura urbana. Incluye la limpieza integral de espacios públicos, áreas administrativas y vialidades del municipio, con el objetivo de garantizar entornos seguros, funcionales y adecuados para la ciudadanía.</v>
      </c>
      <c r="C14" s="231"/>
      <c r="D14" s="231"/>
      <c r="E14" s="231"/>
      <c r="F14" s="231"/>
      <c r="G14" s="231"/>
      <c r="H14" s="231"/>
      <c r="I14" s="231"/>
    </row>
    <row r="15" spans="1:9" ht="18.75" customHeight="1">
      <c r="A15" s="150"/>
      <c r="B15" s="499" t="s">
        <v>355</v>
      </c>
      <c r="C15" s="499"/>
      <c r="D15" s="499"/>
      <c r="E15" s="499"/>
      <c r="F15" s="499"/>
      <c r="G15" s="499"/>
      <c r="H15" s="499"/>
      <c r="I15" s="499"/>
    </row>
    <row r="16" spans="1:9">
      <c r="A16" s="150"/>
      <c r="B16" s="475" t="s">
        <v>340</v>
      </c>
      <c r="C16" s="475"/>
      <c r="D16" s="475"/>
      <c r="E16" s="475"/>
      <c r="F16" s="475"/>
      <c r="G16" s="475"/>
      <c r="H16" s="475"/>
      <c r="I16" s="475"/>
    </row>
    <row r="17" spans="1:9">
      <c r="A17" s="150"/>
      <c r="B17" s="231" t="str">
        <f>CALENDARIZACION!E17</f>
        <v>PCEAPMEP. = (PCEAPMEPP./ PCEAPMEPR)*100</v>
      </c>
      <c r="C17" s="231"/>
      <c r="D17" s="231"/>
      <c r="E17" s="231"/>
      <c r="F17" s="231"/>
      <c r="G17" s="231"/>
      <c r="H17" s="231"/>
      <c r="I17" s="231"/>
    </row>
    <row r="18" spans="1:9">
      <c r="A18" s="150"/>
      <c r="B18" s="475" t="s">
        <v>341</v>
      </c>
      <c r="C18" s="475"/>
      <c r="D18" s="475"/>
      <c r="E18" s="475"/>
      <c r="F18" s="475"/>
      <c r="G18" s="475"/>
      <c r="H18" s="475"/>
      <c r="I18" s="475"/>
    </row>
    <row r="19" spans="1:9" ht="28.5" customHeight="1">
      <c r="A19" s="150"/>
      <c r="B19" s="486" t="s">
        <v>105</v>
      </c>
      <c r="C19" s="487"/>
      <c r="D19" s="488" t="s">
        <v>342</v>
      </c>
      <c r="E19" s="488"/>
      <c r="F19" s="487" t="s">
        <v>343</v>
      </c>
      <c r="G19" s="487"/>
      <c r="H19" s="480" t="s">
        <v>142</v>
      </c>
      <c r="I19" s="480"/>
    </row>
    <row r="20" spans="1:9" ht="90.75" customHeight="1">
      <c r="A20" s="150"/>
      <c r="B20" s="516" t="s">
        <v>558</v>
      </c>
      <c r="C20" s="517"/>
      <c r="D20" s="461" t="s">
        <v>526</v>
      </c>
      <c r="E20" s="461"/>
      <c r="F20" s="231" t="str">
        <f>CALENDARIZACION!C17</f>
        <v>PCEAPMEP
Porcentaje de cobertura y eficiencia en alumbrado público y mantenimiento de espacios públicos</v>
      </c>
      <c r="G20" s="231"/>
      <c r="H20" s="518" t="str">
        <f>'FORMATO 2. POA - MIR'!E16</f>
        <v xml:space="preserve">Medios de verificación:Carpetas digitales, Carpetas físicas, Solicitudes ciudadanas y Archivos de control e inspecciones físicas.
Fuente de información: Estadísticas  de Población y Vivienda (INEGI), Estadísticas Datamun (CONEVAL)
https://sigeh.hidalgo.gob.mx/pags/info_reg/municipal/13082%20-%20Zapotl%C3%A1n%20de%20Ju%C3%A1rez.pdf
Periodicidad: Trimestral
Resguardante: DIRECCIÓN DE SERVICIOS PUBLICOS MUNICIPALES </v>
      </c>
      <c r="I20" s="506"/>
    </row>
    <row r="21" spans="1:9" ht="91.5" customHeight="1">
      <c r="A21" s="150"/>
      <c r="B21" s="516" t="s">
        <v>559</v>
      </c>
      <c r="C21" s="517"/>
      <c r="D21" s="461" t="s">
        <v>526</v>
      </c>
      <c r="E21" s="461"/>
      <c r="F21" s="231" t="str">
        <f>CALENDARIZACION!D17</f>
        <v>PCEAPMEPP.
Porcentaje de cobertura y eficiencia en alumbrado público y mantenimiento de espacios públicos programados</v>
      </c>
      <c r="G21" s="231"/>
      <c r="H21" s="519"/>
      <c r="I21" s="508"/>
    </row>
    <row r="22" spans="1:9" ht="84.75" customHeight="1">
      <c r="A22" s="150"/>
      <c r="B22" s="516" t="s">
        <v>560</v>
      </c>
      <c r="C22" s="517"/>
      <c r="D22" s="461" t="s">
        <v>526</v>
      </c>
      <c r="E22" s="461"/>
      <c r="F22" s="231" t="str">
        <f>CALENDARIZACION!D18</f>
        <v>PCEAPMER.
Porcentaje de cobertura y eficiencia en alumbrado público y mantenimiento de espacios públicos realizados</v>
      </c>
      <c r="G22" s="231"/>
      <c r="H22" s="520"/>
      <c r="I22" s="510"/>
    </row>
    <row r="23" spans="1:9" ht="12.75" customHeight="1">
      <c r="A23" s="150"/>
      <c r="B23" s="504" t="s">
        <v>145</v>
      </c>
      <c r="C23" s="504"/>
      <c r="D23" s="504"/>
      <c r="E23" s="504"/>
      <c r="F23" s="504"/>
      <c r="G23" s="504"/>
      <c r="H23" s="504"/>
      <c r="I23" s="504"/>
    </row>
    <row r="24" spans="1:9" ht="15.75" customHeight="1">
      <c r="A24" s="150"/>
      <c r="B24" s="473" t="s">
        <v>28</v>
      </c>
      <c r="C24" s="473"/>
      <c r="D24" s="473" t="s">
        <v>46</v>
      </c>
      <c r="E24" s="473"/>
      <c r="F24" s="473" t="s">
        <v>47</v>
      </c>
      <c r="G24" s="473"/>
      <c r="H24" s="473"/>
      <c r="I24" s="473"/>
    </row>
    <row r="25" spans="1:9" ht="18" customHeight="1">
      <c r="A25" s="150"/>
      <c r="B25" s="472" t="s">
        <v>99</v>
      </c>
      <c r="C25" s="472"/>
      <c r="D25" s="472" t="s">
        <v>97</v>
      </c>
      <c r="E25" s="472"/>
      <c r="F25" s="472" t="s">
        <v>220</v>
      </c>
      <c r="G25" s="472"/>
      <c r="H25" s="472"/>
      <c r="I25" s="472"/>
    </row>
    <row r="26" spans="1:9" ht="18" customHeight="1">
      <c r="A26" s="150"/>
      <c r="B26" s="473" t="s">
        <v>127</v>
      </c>
      <c r="C26" s="473"/>
      <c r="D26" s="473"/>
      <c r="E26" s="473"/>
      <c r="F26" s="474" t="s">
        <v>130</v>
      </c>
      <c r="G26" s="475"/>
      <c r="H26" s="475"/>
      <c r="I26" s="475"/>
    </row>
    <row r="27" spans="1:9" ht="13.5" customHeight="1">
      <c r="A27" s="150"/>
      <c r="B27" s="472" t="s">
        <v>108</v>
      </c>
      <c r="C27" s="472"/>
      <c r="D27" s="472"/>
      <c r="E27" s="472"/>
      <c r="F27" s="472" t="s">
        <v>196</v>
      </c>
      <c r="G27" s="472"/>
      <c r="H27" s="472"/>
      <c r="I27" s="472"/>
    </row>
    <row r="28" spans="1:9" ht="15.75" customHeight="1">
      <c r="A28" s="150"/>
      <c r="B28" s="501" t="s">
        <v>82</v>
      </c>
      <c r="C28" s="502"/>
      <c r="D28" s="502"/>
      <c r="E28" s="502"/>
      <c r="F28" s="474" t="s">
        <v>131</v>
      </c>
      <c r="G28" s="475"/>
      <c r="H28" s="475"/>
      <c r="I28" s="475"/>
    </row>
    <row r="29" spans="1:9" ht="15.75" customHeight="1">
      <c r="A29" s="150"/>
      <c r="B29" s="472" t="s">
        <v>112</v>
      </c>
      <c r="C29" s="472"/>
      <c r="D29" s="472"/>
      <c r="E29" s="472"/>
      <c r="F29" s="472" t="s">
        <v>110</v>
      </c>
      <c r="G29" s="472"/>
      <c r="H29" s="472"/>
      <c r="I29" s="472"/>
    </row>
    <row r="30" spans="1:9" ht="14.25" customHeight="1">
      <c r="A30" s="150"/>
      <c r="B30" s="479" t="s">
        <v>148</v>
      </c>
      <c r="C30" s="479"/>
      <c r="D30" s="479"/>
      <c r="E30" s="479"/>
      <c r="F30" s="479"/>
      <c r="G30" s="479"/>
      <c r="H30" s="479"/>
      <c r="I30" s="479"/>
    </row>
    <row r="31" spans="1:9" ht="13.5" customHeight="1">
      <c r="A31" s="150"/>
      <c r="B31" s="502" t="s">
        <v>345</v>
      </c>
      <c r="C31" s="502"/>
      <c r="D31" s="502"/>
      <c r="E31" s="502"/>
      <c r="F31" s="475" t="s">
        <v>346</v>
      </c>
      <c r="G31" s="475"/>
      <c r="H31" s="475"/>
      <c r="I31" s="475"/>
    </row>
    <row r="32" spans="1:9">
      <c r="A32" s="150"/>
      <c r="B32" s="503" t="s">
        <v>151</v>
      </c>
      <c r="C32" s="503"/>
      <c r="D32" s="490">
        <f>CALENDARIZACION!R17</f>
        <v>28</v>
      </c>
      <c r="E32" s="490"/>
      <c r="F32" s="472" t="s">
        <v>115</v>
      </c>
      <c r="G32" s="472"/>
      <c r="H32" s="512" t="s">
        <v>116</v>
      </c>
      <c r="I32" s="512"/>
    </row>
    <row r="33" spans="1:10">
      <c r="A33" s="150"/>
      <c r="B33" s="503" t="s">
        <v>117</v>
      </c>
      <c r="C33" s="503"/>
      <c r="D33" s="478" t="s">
        <v>109</v>
      </c>
      <c r="E33" s="478"/>
      <c r="F33" s="472" t="s">
        <v>344</v>
      </c>
      <c r="G33" s="472"/>
      <c r="H33" s="513" t="s">
        <v>119</v>
      </c>
      <c r="I33" s="513"/>
    </row>
    <row r="34" spans="1:10">
      <c r="A34" s="150"/>
      <c r="B34" s="503" t="s">
        <v>49</v>
      </c>
      <c r="C34" s="503"/>
      <c r="D34" s="478" t="s">
        <v>194</v>
      </c>
      <c r="E34" s="478"/>
      <c r="F34" s="472" t="s">
        <v>120</v>
      </c>
      <c r="G34" s="472"/>
      <c r="H34" s="511" t="s">
        <v>121</v>
      </c>
      <c r="I34" s="511"/>
    </row>
    <row r="35" spans="1:10">
      <c r="A35" s="150"/>
      <c r="B35" s="475" t="s">
        <v>356</v>
      </c>
      <c r="C35" s="475"/>
      <c r="D35" s="475"/>
      <c r="E35" s="475"/>
      <c r="F35" s="475"/>
      <c r="G35" s="475"/>
      <c r="H35" s="475"/>
      <c r="I35" s="475"/>
    </row>
    <row r="36" spans="1:10">
      <c r="A36" s="150"/>
      <c r="B36" s="480" t="s">
        <v>236</v>
      </c>
      <c r="C36" s="480"/>
      <c r="D36" s="480"/>
      <c r="E36" s="480"/>
      <c r="F36" s="480" t="s">
        <v>50</v>
      </c>
      <c r="G36" s="480"/>
      <c r="H36" s="480" t="s">
        <v>146</v>
      </c>
      <c r="I36" s="480"/>
    </row>
    <row r="37" spans="1:10">
      <c r="A37" s="150"/>
      <c r="B37" s="490">
        <f>D40</f>
        <v>7</v>
      </c>
      <c r="C37" s="490"/>
      <c r="D37" s="490"/>
      <c r="E37" s="490"/>
      <c r="F37" s="490">
        <v>2026</v>
      </c>
      <c r="G37" s="490"/>
      <c r="H37" s="472" t="s">
        <v>112</v>
      </c>
      <c r="I37" s="472"/>
    </row>
    <row r="38" spans="1:10">
      <c r="A38" s="150"/>
      <c r="B38" s="489" t="s">
        <v>149</v>
      </c>
      <c r="C38" s="489"/>
      <c r="D38" s="489"/>
      <c r="E38" s="489"/>
      <c r="F38" s="489"/>
      <c r="G38" s="489"/>
      <c r="H38" s="489"/>
      <c r="I38" s="489"/>
    </row>
    <row r="39" spans="1:10" s="47" customFormat="1" ht="48">
      <c r="A39" s="151"/>
      <c r="B39" s="473" t="s">
        <v>123</v>
      </c>
      <c r="C39" s="473"/>
      <c r="D39" s="141" t="s">
        <v>150</v>
      </c>
      <c r="E39" s="149" t="s">
        <v>85</v>
      </c>
      <c r="F39" s="474" t="s">
        <v>86</v>
      </c>
      <c r="G39" s="475"/>
      <c r="H39" s="114" t="s">
        <v>75</v>
      </c>
      <c r="I39" s="114" t="s">
        <v>76</v>
      </c>
    </row>
    <row r="40" spans="1:10">
      <c r="A40" s="150"/>
      <c r="B40" s="472" t="s">
        <v>284</v>
      </c>
      <c r="C40" s="472"/>
      <c r="D40" s="117">
        <f>SUM(CALENDARIZACION!F17:H17)</f>
        <v>7</v>
      </c>
      <c r="E40" s="118">
        <v>0</v>
      </c>
      <c r="F40" s="514">
        <f>SUM(CALENDARIZACION!F18:H18)</f>
        <v>7</v>
      </c>
      <c r="G40" s="514"/>
      <c r="H40" s="144">
        <v>46027</v>
      </c>
      <c r="I40" s="144">
        <v>46386</v>
      </c>
      <c r="J40" s="152"/>
    </row>
    <row r="41" spans="1:10">
      <c r="A41" s="150"/>
      <c r="B41" s="472" t="s">
        <v>285</v>
      </c>
      <c r="C41" s="472"/>
      <c r="D41" s="117">
        <f>SUM(CALENDARIZACION!I17:K17)</f>
        <v>7</v>
      </c>
      <c r="E41" s="120">
        <v>0</v>
      </c>
      <c r="F41" s="514">
        <f>SUM(CALENDARIZACION!I18:K18)</f>
        <v>0</v>
      </c>
      <c r="G41" s="514"/>
      <c r="H41" s="144"/>
      <c r="I41" s="144"/>
      <c r="J41" s="152"/>
    </row>
    <row r="42" spans="1:10">
      <c r="A42" s="150"/>
      <c r="B42" s="472" t="s">
        <v>133</v>
      </c>
      <c r="C42" s="472"/>
      <c r="D42" s="117">
        <f>SUM(CALENDARIZACION!L17:N17)</f>
        <v>7</v>
      </c>
      <c r="E42" s="118">
        <v>0</v>
      </c>
      <c r="F42" s="514">
        <f>SUM(CALENDARIZACION!L18:N18)</f>
        <v>0</v>
      </c>
      <c r="G42" s="514"/>
      <c r="H42" s="144"/>
      <c r="I42" s="144"/>
    </row>
    <row r="43" spans="1:10">
      <c r="A43" s="150"/>
      <c r="B43" s="472" t="s">
        <v>286</v>
      </c>
      <c r="C43" s="472"/>
      <c r="D43" s="117">
        <f>SUM(CALENDARIZACION!O17:Q17)</f>
        <v>7</v>
      </c>
      <c r="E43" s="118">
        <v>0</v>
      </c>
      <c r="F43" s="514">
        <f>SUM(CALENDARIZACION!O18:Q18)</f>
        <v>0</v>
      </c>
      <c r="G43" s="514"/>
      <c r="H43" s="144"/>
      <c r="I43" s="144"/>
    </row>
    <row r="44" spans="1:10" ht="25.5" customHeight="1">
      <c r="A44" s="150"/>
      <c r="B44" s="493" t="s">
        <v>26</v>
      </c>
      <c r="C44" s="493"/>
      <c r="D44" s="145">
        <f>F49</f>
        <v>28</v>
      </c>
      <c r="E44" s="145">
        <f>SUM(E40:E43)</f>
        <v>0</v>
      </c>
      <c r="F44" s="494">
        <f>G49</f>
        <v>7</v>
      </c>
      <c r="G44" s="494"/>
      <c r="H44" s="115" t="s">
        <v>152</v>
      </c>
      <c r="I44" s="146">
        <f>I49</f>
        <v>0.25</v>
      </c>
    </row>
    <row r="45" spans="1:10">
      <c r="A45" s="521"/>
      <c r="B45" s="521"/>
      <c r="C45" s="521"/>
      <c r="D45" s="521"/>
      <c r="E45" s="521"/>
      <c r="F45" s="521"/>
      <c r="G45" s="521"/>
      <c r="H45" s="521"/>
      <c r="I45" s="521"/>
    </row>
    <row r="46" spans="1:10" ht="22.5" customHeight="1">
      <c r="A46" s="521"/>
      <c r="B46" s="521"/>
      <c r="C46" s="521"/>
      <c r="D46" s="521"/>
      <c r="E46" s="521"/>
      <c r="F46" s="521"/>
      <c r="G46" s="521"/>
      <c r="H46" s="521"/>
      <c r="I46" s="521"/>
    </row>
    <row r="47" spans="1:10" ht="39" customHeight="1">
      <c r="B47" s="495" t="s">
        <v>164</v>
      </c>
      <c r="C47" s="496"/>
      <c r="D47" s="497" t="s">
        <v>52</v>
      </c>
      <c r="E47" s="497"/>
      <c r="F47" s="497" t="s">
        <v>158</v>
      </c>
      <c r="G47" s="497"/>
      <c r="H47" s="497"/>
      <c r="I47" s="497"/>
    </row>
    <row r="48" spans="1:10" ht="37.5" customHeight="1">
      <c r="B48" s="481" t="str">
        <f>D5</f>
        <v>PP4- C1</v>
      </c>
      <c r="C48" s="481"/>
      <c r="D48" s="478" t="str">
        <f>CALENDARIZACION!B17</f>
        <v>Eficiencia integral en alumbrado público y mantenimiento, rehabilitación y limpieza de espacios públicos y áreas administrativas municipales</v>
      </c>
      <c r="E48" s="478"/>
      <c r="F48" s="125" t="s">
        <v>159</v>
      </c>
      <c r="G48" s="115" t="s">
        <v>160</v>
      </c>
      <c r="H48" s="125" t="s">
        <v>67</v>
      </c>
      <c r="I48" s="126" t="s">
        <v>68</v>
      </c>
    </row>
    <row r="49" spans="1:9" ht="37.5" customHeight="1">
      <c r="B49" s="482"/>
      <c r="C49" s="482"/>
      <c r="D49" s="483"/>
      <c r="E49" s="483"/>
      <c r="F49" s="127">
        <f>CALENDARIZACION!S17</f>
        <v>28</v>
      </c>
      <c r="G49" s="123">
        <f>CALENDARIZACION!R18</f>
        <v>7</v>
      </c>
      <c r="H49" s="127">
        <f>CALENDARIZACION!T17</f>
        <v>21</v>
      </c>
      <c r="I49" s="128">
        <f>CALENDARIZACION!U17</f>
        <v>0.25</v>
      </c>
    </row>
    <row r="50" spans="1:9" ht="20.25" customHeight="1">
      <c r="A50" s="153">
        <v>1</v>
      </c>
      <c r="B50" s="468"/>
      <c r="C50" s="468"/>
      <c r="D50" s="468"/>
      <c r="E50" s="468"/>
      <c r="F50" s="468"/>
      <c r="G50" s="468"/>
      <c r="H50" s="468"/>
      <c r="I50" s="468"/>
    </row>
    <row r="51" spans="1:9">
      <c r="A51" s="153">
        <v>1</v>
      </c>
      <c r="B51" s="468"/>
      <c r="C51" s="468"/>
      <c r="D51" s="468"/>
      <c r="E51" s="468"/>
      <c r="F51" s="468"/>
      <c r="G51" s="468"/>
      <c r="H51" s="468"/>
      <c r="I51" s="468"/>
    </row>
    <row r="52" spans="1:9">
      <c r="A52" s="153">
        <v>1</v>
      </c>
      <c r="B52" s="468"/>
      <c r="C52" s="468"/>
      <c r="D52" s="468"/>
      <c r="E52" s="468"/>
      <c r="F52" s="468"/>
      <c r="G52" s="468"/>
      <c r="H52" s="468"/>
      <c r="I52" s="468"/>
    </row>
    <row r="53" spans="1:9">
      <c r="A53" s="153">
        <v>1</v>
      </c>
      <c r="B53" s="468"/>
      <c r="C53" s="468"/>
      <c r="D53" s="468"/>
      <c r="E53" s="468"/>
      <c r="F53" s="468"/>
      <c r="G53" s="468"/>
      <c r="H53" s="468"/>
      <c r="I53" s="468"/>
    </row>
    <row r="54" spans="1:9">
      <c r="A54" s="153">
        <v>1</v>
      </c>
      <c r="B54" s="468"/>
      <c r="C54" s="468"/>
      <c r="D54" s="468"/>
      <c r="E54" s="468"/>
      <c r="F54" s="468"/>
      <c r="G54" s="468"/>
      <c r="H54" s="468"/>
      <c r="I54" s="468"/>
    </row>
    <row r="55" spans="1:9">
      <c r="A55" s="153">
        <v>1</v>
      </c>
      <c r="B55" s="468"/>
      <c r="C55" s="468"/>
      <c r="D55" s="468"/>
      <c r="E55" s="468"/>
      <c r="F55" s="468"/>
      <c r="G55" s="468"/>
      <c r="H55" s="468"/>
      <c r="I55" s="468"/>
    </row>
    <row r="56" spans="1:9">
      <c r="A56" s="153">
        <v>1</v>
      </c>
      <c r="B56" s="468"/>
      <c r="C56" s="468"/>
      <c r="D56" s="468"/>
      <c r="E56" s="468"/>
      <c r="F56" s="468"/>
      <c r="G56" s="468"/>
      <c r="H56" s="468"/>
      <c r="I56" s="468"/>
    </row>
    <row r="57" spans="1:9">
      <c r="A57" s="153">
        <v>1</v>
      </c>
      <c r="B57" s="468"/>
      <c r="C57" s="468"/>
      <c r="D57" s="468"/>
      <c r="E57" s="468"/>
      <c r="F57" s="468"/>
      <c r="G57" s="468"/>
      <c r="H57" s="468"/>
      <c r="I57" s="468"/>
    </row>
    <row r="58" spans="1:9">
      <c r="A58" s="153">
        <v>1</v>
      </c>
      <c r="B58" s="468"/>
      <c r="C58" s="468"/>
      <c r="D58" s="468"/>
      <c r="E58" s="468"/>
      <c r="F58" s="468"/>
      <c r="G58" s="468"/>
      <c r="H58" s="468"/>
      <c r="I58" s="468"/>
    </row>
    <row r="59" spans="1:9">
      <c r="A59" s="153">
        <v>1</v>
      </c>
      <c r="B59" s="468"/>
      <c r="C59" s="468"/>
      <c r="D59" s="468"/>
      <c r="E59" s="468"/>
      <c r="F59" s="468"/>
      <c r="G59" s="468"/>
      <c r="H59" s="468"/>
      <c r="I59" s="468"/>
    </row>
    <row r="60" spans="1:9">
      <c r="A60" s="153">
        <v>1</v>
      </c>
      <c r="B60" s="468"/>
      <c r="C60" s="468"/>
      <c r="D60" s="468"/>
      <c r="E60" s="468"/>
      <c r="F60" s="468"/>
      <c r="G60" s="468"/>
      <c r="H60" s="468"/>
      <c r="I60" s="468"/>
    </row>
    <row r="61" spans="1:9">
      <c r="A61" s="153">
        <v>1</v>
      </c>
      <c r="B61" s="468"/>
      <c r="C61" s="468"/>
      <c r="D61" s="468"/>
      <c r="E61" s="468"/>
      <c r="F61" s="468"/>
      <c r="G61" s="468"/>
      <c r="H61" s="468"/>
      <c r="I61" s="468"/>
    </row>
    <row r="62" spans="1:9">
      <c r="A62" s="153">
        <v>1</v>
      </c>
      <c r="B62" s="468"/>
      <c r="C62" s="468"/>
      <c r="D62" s="468"/>
      <c r="E62" s="468"/>
      <c r="F62" s="468"/>
      <c r="G62" s="468"/>
      <c r="H62" s="468"/>
      <c r="I62" s="468"/>
    </row>
    <row r="63" spans="1:9">
      <c r="A63" s="153">
        <v>1</v>
      </c>
      <c r="B63" s="468"/>
      <c r="C63" s="468"/>
      <c r="D63" s="468"/>
      <c r="E63" s="468"/>
      <c r="F63" s="468"/>
      <c r="G63" s="468"/>
      <c r="H63" s="468"/>
      <c r="I63" s="468"/>
    </row>
    <row r="64" spans="1:9">
      <c r="A64" s="153">
        <v>1</v>
      </c>
      <c r="B64" s="468"/>
      <c r="C64" s="468"/>
      <c r="D64" s="468"/>
      <c r="E64" s="468"/>
      <c r="F64" s="468"/>
      <c r="G64" s="468"/>
      <c r="H64" s="468"/>
      <c r="I64" s="468"/>
    </row>
    <row r="65" spans="1:9" ht="17.25" customHeight="1">
      <c r="A65" s="153">
        <v>1</v>
      </c>
      <c r="B65" s="468"/>
      <c r="C65" s="468"/>
      <c r="D65" s="468"/>
      <c r="E65" s="468"/>
      <c r="F65" s="468"/>
      <c r="G65" s="468"/>
      <c r="H65" s="468"/>
      <c r="I65" s="468"/>
    </row>
    <row r="66" spans="1:9">
      <c r="A66" s="153">
        <v>1</v>
      </c>
      <c r="B66" s="529" t="s">
        <v>289</v>
      </c>
      <c r="C66" s="529"/>
      <c r="D66" s="529"/>
      <c r="E66" s="529"/>
      <c r="F66" s="529"/>
      <c r="G66" s="529"/>
      <c r="H66" s="529"/>
      <c r="I66" s="529"/>
    </row>
    <row r="67" spans="1:9">
      <c r="A67" s="153">
        <v>1</v>
      </c>
      <c r="B67" s="529"/>
      <c r="C67" s="529"/>
      <c r="D67" s="529"/>
      <c r="E67" s="529"/>
      <c r="F67" s="529"/>
      <c r="G67" s="529"/>
      <c r="H67" s="529"/>
      <c r="I67" s="529"/>
    </row>
    <row r="68" spans="1:9">
      <c r="A68" s="153">
        <v>1</v>
      </c>
      <c r="B68" s="522" t="s">
        <v>284</v>
      </c>
      <c r="C68" s="522"/>
      <c r="D68" s="522"/>
      <c r="E68" s="530">
        <f>F40/D40</f>
        <v>1</v>
      </c>
      <c r="F68" s="530"/>
      <c r="G68" s="530"/>
      <c r="H68" s="530"/>
      <c r="I68" s="530"/>
    </row>
    <row r="69" spans="1:9">
      <c r="A69" s="153">
        <v>1</v>
      </c>
      <c r="B69" s="522"/>
      <c r="C69" s="522"/>
      <c r="D69" s="522"/>
      <c r="E69" s="530"/>
      <c r="F69" s="530"/>
      <c r="G69" s="530"/>
      <c r="H69" s="530"/>
      <c r="I69" s="530"/>
    </row>
    <row r="70" spans="1:9" ht="12.75" customHeight="1">
      <c r="B70" s="522" t="s">
        <v>285</v>
      </c>
      <c r="C70" s="522"/>
      <c r="D70" s="522"/>
      <c r="E70" s="523">
        <f>F41/D41</f>
        <v>0</v>
      </c>
      <c r="F70" s="524"/>
      <c r="G70" s="524"/>
      <c r="H70" s="524"/>
      <c r="I70" s="525"/>
    </row>
    <row r="71" spans="1:9" ht="12.75" customHeight="1">
      <c r="B71" s="522"/>
      <c r="C71" s="522"/>
      <c r="D71" s="522"/>
      <c r="E71" s="526"/>
      <c r="F71" s="527"/>
      <c r="G71" s="527"/>
      <c r="H71" s="527"/>
      <c r="I71" s="528"/>
    </row>
    <row r="72" spans="1:9" ht="12.75" customHeight="1">
      <c r="B72" s="522" t="s">
        <v>133</v>
      </c>
      <c r="C72" s="522"/>
      <c r="D72" s="522"/>
      <c r="E72" s="523">
        <f>F42/D42</f>
        <v>0</v>
      </c>
      <c r="F72" s="524"/>
      <c r="G72" s="524"/>
      <c r="H72" s="524"/>
      <c r="I72" s="525"/>
    </row>
    <row r="73" spans="1:9" ht="12.75" customHeight="1">
      <c r="B73" s="522"/>
      <c r="C73" s="522"/>
      <c r="D73" s="522"/>
      <c r="E73" s="526"/>
      <c r="F73" s="527"/>
      <c r="G73" s="527"/>
      <c r="H73" s="527"/>
      <c r="I73" s="528"/>
    </row>
    <row r="74" spans="1:9" ht="12.75" customHeight="1">
      <c r="B74" s="522" t="s">
        <v>286</v>
      </c>
      <c r="C74" s="522"/>
      <c r="D74" s="522"/>
      <c r="E74" s="523">
        <f>F43/D43</f>
        <v>0</v>
      </c>
      <c r="F74" s="524"/>
      <c r="G74" s="524"/>
      <c r="H74" s="524"/>
      <c r="I74" s="525"/>
    </row>
    <row r="75" spans="1:9" ht="12.75" customHeight="1">
      <c r="B75" s="522"/>
      <c r="C75" s="522"/>
      <c r="D75" s="522"/>
      <c r="E75" s="526"/>
      <c r="F75" s="527"/>
      <c r="G75" s="527"/>
      <c r="H75" s="527"/>
      <c r="I75" s="528"/>
    </row>
    <row r="76" spans="1:9">
      <c r="B76" s="515"/>
      <c r="C76" s="515"/>
      <c r="D76" s="515"/>
      <c r="E76" s="515"/>
      <c r="F76" s="515"/>
      <c r="G76" s="515"/>
      <c r="H76" s="515"/>
      <c r="I76" s="515"/>
    </row>
  </sheetData>
  <dataConsolidate/>
  <mergeCells count="117">
    <mergeCell ref="B72:D73"/>
    <mergeCell ref="E72:I73"/>
    <mergeCell ref="B74:D75"/>
    <mergeCell ref="E74:I75"/>
    <mergeCell ref="B50:I65"/>
    <mergeCell ref="B66:I67"/>
    <mergeCell ref="B68:D69"/>
    <mergeCell ref="E68:I69"/>
    <mergeCell ref="B70:D71"/>
    <mergeCell ref="E70:I71"/>
    <mergeCell ref="B47:C47"/>
    <mergeCell ref="D47:E47"/>
    <mergeCell ref="F47:I47"/>
    <mergeCell ref="B48:C49"/>
    <mergeCell ref="D48:E49"/>
    <mergeCell ref="B42:C42"/>
    <mergeCell ref="F42:G42"/>
    <mergeCell ref="B43:C43"/>
    <mergeCell ref="F43:G43"/>
    <mergeCell ref="B44:C44"/>
    <mergeCell ref="F44:G44"/>
    <mergeCell ref="A45:I46"/>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11:I11"/>
    <mergeCell ref="B21:C21"/>
    <mergeCell ref="D21:E21"/>
    <mergeCell ref="F21:G21"/>
    <mergeCell ref="B22:C22"/>
    <mergeCell ref="D22:E22"/>
    <mergeCell ref="F22:G22"/>
    <mergeCell ref="B18:I18"/>
    <mergeCell ref="B19:C19"/>
    <mergeCell ref="D19:E19"/>
    <mergeCell ref="F19:G19"/>
    <mergeCell ref="H19:I19"/>
    <mergeCell ref="B20:C20"/>
    <mergeCell ref="D20:E20"/>
    <mergeCell ref="F20:G20"/>
    <mergeCell ref="H20:I22"/>
    <mergeCell ref="B1:I1"/>
    <mergeCell ref="B2:I2"/>
    <mergeCell ref="B3:C3"/>
    <mergeCell ref="D3:E3"/>
    <mergeCell ref="F3:G3"/>
    <mergeCell ref="H3:I3"/>
    <mergeCell ref="B6:I6"/>
    <mergeCell ref="B7:C7"/>
    <mergeCell ref="D7:E7"/>
    <mergeCell ref="F7:G7"/>
    <mergeCell ref="H7:I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s>
  <conditionalFormatting sqref="E68:I69">
    <cfRule type="dataBar" priority="4">
      <dataBar>
        <cfvo type="num" val="0"/>
        <cfvo type="num" val="1"/>
        <color rgb="FF00B050"/>
      </dataBar>
      <extLst>
        <ext xmlns:x14="http://schemas.microsoft.com/office/spreadsheetml/2009/9/main" uri="{B025F937-C7B1-47D3-B67F-A62EFF666E3E}">
          <x14:id>{3D4D4642-DB10-4544-9BB3-27638A21B040}</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{3ABD0BD4-AD25-423F-99BB-D83196F0CD05}</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{44ADFD75-5474-4623-9398-AD2EABF5623B}</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{2522FA76-75D6-49E8-A7D2-56D3B588B572}</x14:id>
        </ext>
      </extLst>
    </cfRule>
  </conditionalFormatting>
  <pageMargins left="0.7" right="0.7" top="0.75" bottom="0.75" header="0.3" footer="0.3"/>
  <pageSetup scale="55" orientation="portrait" r:id="rId1"/>
  <rowBreaks count="1" manualBreakCount="1">
    <brk id="44" max="16383" man="1"/>
  </rowBreaks>
  <drawing r:id="rId2"/>
  <extLst>
    <ext xmlns:x14="http://schemas.microsoft.com/office/spreadsheetml/2009/9/main" uri="{78C0D931-6437-407d-A8EE-F0AAD7539E65}">
      <x14:conditionalFormattings>
        <x14:conditionalFormatting xmlns:xm="http://schemas.microsoft.com/office/excel/2006/main">
          <x14:cfRule type="dataBar" id="{3D4D4642-DB10-4544-9BB3-27638A21B040}">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3ABD0BD4-AD25-423F-99BB-D83196F0CD05}">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44ADFD75-5474-4623-9398-AD2EABF5623B}">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2522FA76-75D6-49E8-A7D2-56D3B588B572}">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disablePrompts="1" count="11">
        <x14:dataValidation type="list" allowBlank="1" showInputMessage="1" showErrorMessage="1" xr:uid="{E3F6DE67-8CB8-4CF9-A5D5-8EADDD888350}">
          <x14:formula1>
            <xm:f>'NO SE EDITA'!$K$3:$K$6</xm:f>
          </x14:formula1>
          <xm:sqref>H40:H43</xm:sqref>
        </x14:dataValidation>
        <x14:dataValidation type="list" allowBlank="1" showInputMessage="1" showErrorMessage="1" xr:uid="{27537AB6-BC42-4625-99D6-8F0E34A7F5A9}">
          <x14:formula1>
            <xm:f>'NO SE EDITA'!$L$3:$L$6</xm:f>
          </x14:formula1>
          <xm:sqref>I40:I43</xm:sqref>
        </x14:dataValidation>
        <x14:dataValidation type="list" allowBlank="1" showInputMessage="1" showErrorMessage="1" xr:uid="{A490C830-9DDC-4C5E-93F3-68E4D669F7E3}">
          <x14:formula1>
            <xm:f>'NO SE EDITA'!$C$3:$C$6</xm:f>
          </x14:formula1>
          <xm:sqref>D25:E25</xm:sqref>
        </x14:dataValidation>
        <x14:dataValidation type="list" allowBlank="1" showInputMessage="1" showErrorMessage="1" xr:uid="{AAD5CFFB-8C33-4540-882B-A5690A9E4D07}">
          <x14:formula1>
            <xm:f>'NO SE EDITA'!$G$3:$G$5</xm:f>
          </x14:formula1>
          <xm:sqref>B29:E29 D33:E33 H37:I37</xm:sqref>
        </x14:dataValidation>
        <x14:dataValidation type="list" allowBlank="1" showInputMessage="1" showErrorMessage="1" xr:uid="{0B56AC00-8920-4367-A0C3-AB794B8771E8}">
          <x14:formula1>
            <xm:f>'NO SE EDITA'!$H$3:$H$4</xm:f>
          </x14:formula1>
          <xm:sqref>F29:I29</xm:sqref>
        </x14:dataValidation>
        <x14:dataValidation type="list" allowBlank="1" showInputMessage="1" showErrorMessage="1" xr:uid="{7F9391ED-6564-4B6E-B5B2-2D59A380F706}">
          <x14:formula1>
            <xm:f>'NO SE EDITA'!$D$3:$D$4</xm:f>
          </x14:formula1>
          <xm:sqref>F25</xm:sqref>
        </x14:dataValidation>
        <x14:dataValidation type="list" allowBlank="1" showInputMessage="1" showErrorMessage="1" xr:uid="{1F0B0F7D-4741-4252-A09B-996C20BD82C4}">
          <x14:formula1>
            <xm:f>'NO SE EDITA'!$B$3:$B$4</xm:f>
          </x14:formula1>
          <xm:sqref>B24:C25</xm:sqref>
        </x14:dataValidation>
        <x14:dataValidation type="list" allowBlank="1" showInputMessage="1" showErrorMessage="1" xr:uid="{D048D44A-7A49-4961-8A6C-27058F76D766}">
          <x14:formula1>
            <xm:f>'NO SE EDITA'!$M$3:$M$4</xm:f>
          </x14:formula1>
          <xm:sqref>D34:E34</xm:sqref>
        </x14:dataValidation>
        <x14:dataValidation type="list" allowBlank="1" showInputMessage="1" showErrorMessage="1" xr:uid="{3AB441FF-9E32-4419-98D6-1523D2BDAB35}">
          <x14:formula1>
            <xm:f>'NO SE EDITA'!$E$3:$E$4</xm:f>
          </x14:formula1>
          <xm:sqref>B27:E27</xm:sqref>
        </x14:dataValidation>
        <x14:dataValidation type="list" allowBlank="1" showInputMessage="1" showErrorMessage="1" xr:uid="{D29CE798-61CC-4722-B928-045C023D4127}">
          <x14:formula1>
            <xm:f>'NO SE EDITA'!$F$3:$F$4</xm:f>
          </x14:formula1>
          <xm:sqref>F27:I27</xm:sqref>
        </x14:dataValidation>
        <x14:dataValidation type="list" allowBlank="1" showInputMessage="1" showErrorMessage="1" xr:uid="{98D75CB4-17C2-474B-9A6A-39400256D9B3}">
          <x14:formula1>
            <xm:f>'NO SE EDITA'!$J$3:$J$6</xm:f>
          </x14:formula1>
          <xm:sqref>F37:G37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F627A-A723-454B-BCD0-C12404D18755}">
  <dimension ref="A1:J76"/>
  <sheetViews>
    <sheetView view="pageBreakPreview" topLeftCell="A19" zoomScale="112" zoomScaleNormal="100" zoomScaleSheetLayoutView="112" workbookViewId="0">
      <selection activeCell="H20" sqref="H20:I22"/>
    </sheetView>
  </sheetViews>
  <sheetFormatPr baseColWidth="10" defaultRowHeight="12.75"/>
  <cols>
    <col min="1" max="1" width="4.33203125" style="133" customWidth="1"/>
    <col min="2" max="3" width="15.83203125" style="133" customWidth="1"/>
    <col min="4" max="8" width="17.83203125" style="133" customWidth="1"/>
    <col min="9" max="9" width="24.5" style="133" customWidth="1"/>
    <col min="10" max="16384" width="12" style="133"/>
  </cols>
  <sheetData>
    <row r="1" spans="2:9" ht="34.5" customHeight="1">
      <c r="B1" s="465" t="s">
        <v>38</v>
      </c>
      <c r="C1" s="469"/>
      <c r="D1" s="469"/>
      <c r="E1" s="469"/>
      <c r="F1" s="469"/>
      <c r="G1" s="469"/>
      <c r="H1" s="469"/>
      <c r="I1" s="469"/>
    </row>
    <row r="2" spans="2:9" ht="19.5" customHeight="1">
      <c r="B2" s="460" t="s">
        <v>353</v>
      </c>
      <c r="C2" s="470"/>
      <c r="D2" s="470"/>
      <c r="E2" s="470"/>
      <c r="F2" s="470"/>
      <c r="G2" s="470"/>
      <c r="H2" s="470"/>
      <c r="I2" s="470"/>
    </row>
    <row r="3" spans="2:9" ht="60" customHeight="1">
      <c r="B3" s="464" t="s">
        <v>39</v>
      </c>
      <c r="C3" s="464"/>
      <c r="D3" s="231" t="str">
        <f>'FORMATO 2. POA - MIR'!D4:F4</f>
        <v>SECRETARIA GENERAL MUNICIPAL</v>
      </c>
      <c r="E3" s="231"/>
      <c r="F3" s="464" t="s">
        <v>42</v>
      </c>
      <c r="G3" s="464"/>
      <c r="H3" s="472">
        <v>2026</v>
      </c>
      <c r="I3" s="472"/>
    </row>
    <row r="4" spans="2:9" ht="60" customHeight="1">
      <c r="B4" s="471" t="s">
        <v>40</v>
      </c>
      <c r="C4" s="471"/>
      <c r="D4" s="231" t="s">
        <v>520</v>
      </c>
      <c r="E4" s="231"/>
      <c r="F4" s="471" t="s">
        <v>43</v>
      </c>
      <c r="G4" s="471"/>
      <c r="H4" s="472" t="s">
        <v>521</v>
      </c>
      <c r="I4" s="472"/>
    </row>
    <row r="5" spans="2:9" ht="60" customHeight="1">
      <c r="B5" s="484" t="s">
        <v>41</v>
      </c>
      <c r="C5" s="484"/>
      <c r="D5" s="531" t="s">
        <v>549</v>
      </c>
      <c r="E5" s="531"/>
      <c r="F5" s="471" t="s">
        <v>44</v>
      </c>
      <c r="G5" s="471"/>
      <c r="H5" s="472" t="s">
        <v>530</v>
      </c>
      <c r="I5" s="472"/>
    </row>
    <row r="6" spans="2:9">
      <c r="B6" s="479" t="s">
        <v>89</v>
      </c>
      <c r="C6" s="479"/>
      <c r="D6" s="479"/>
      <c r="E6" s="479"/>
      <c r="F6" s="479"/>
      <c r="G6" s="479"/>
      <c r="H6" s="479"/>
      <c r="I6" s="479"/>
    </row>
    <row r="7" spans="2:9" ht="143.25" customHeight="1">
      <c r="B7" s="473" t="s">
        <v>90</v>
      </c>
      <c r="C7" s="473"/>
      <c r="D7" s="231" t="str">
        <f>'FORMATO 2. POA - MIR'!C9</f>
        <v xml:space="preserve">ACUERDO 4. DESARROLLO SOSTENIBLE E INFRAESTRUCTURA SOLIDA Y TRASFORMADORA </v>
      </c>
      <c r="E7" s="231"/>
      <c r="F7" s="480" t="s">
        <v>91</v>
      </c>
      <c r="G7" s="480"/>
      <c r="H7" s="231" t="str">
        <f>'FORMATO 2. POA - MIR'!E9</f>
        <v>4.1 .3 Fortalecer la infraestructura eléctrica y la conectividad digital, garantizando servicios eficientes, mejorando la calidad de vida de las y los Zapotlanenses. 
4.1 .4 Generar mejores carreteras y caminos municipales, brindando mayor seguridad en los traslados de los usuarios de transporte público, como particulares en el municipio.</v>
      </c>
      <c r="I7" s="231"/>
    </row>
    <row r="8" spans="2:9" ht="143.25" customHeight="1">
      <c r="B8" s="480" t="s">
        <v>92</v>
      </c>
      <c r="C8" s="480"/>
      <c r="D8" s="231" t="str">
        <f>'FORMATO 2. POA - MIR'!C10</f>
        <v xml:space="preserve">ACUERDO 4. DESARROLLO SOSTENIBLE E INFRAESTRUCTURA SOLIDA Y TRASFORMADORA ZAPOTLÁN </v>
      </c>
      <c r="E8" s="231"/>
      <c r="F8" s="480" t="s">
        <v>94</v>
      </c>
      <c r="G8" s="480"/>
      <c r="H8" s="231" t="str">
        <f>'FORMATO 2. POA - MIR'!E10</f>
        <v>4.1.3.1 Ampliar la cobertura y mejorar la eficiencia de los servicios de electrificación y alumbrado público. Priorizando zonas con mayor rezago.	
4.1 .4.1 Rehabilitar carreteras, caminos rurales, brechas y puentes del municipio, optimizando los tiempos de traslado de los pobladores de Zapotlán.</v>
      </c>
      <c r="I8" s="231"/>
    </row>
    <row r="9" spans="2:9" ht="143.25" customHeight="1">
      <c r="B9" s="480" t="s">
        <v>95</v>
      </c>
      <c r="C9" s="480"/>
      <c r="D9" s="231" t="str">
        <f>'FORMATO 2. POA - MIR'!C11</f>
        <v xml:space="preserve">4.1 Garantizar la correcta gestión de recursos, detonando la infraestructura social y sostenible atreves de financiamiento de obras, acciones sociales básicas e inversiones que beneficien directamente a la población de Zapotlán. </v>
      </c>
      <c r="E9" s="231"/>
      <c r="F9" s="480" t="s">
        <v>96</v>
      </c>
      <c r="G9" s="480"/>
      <c r="H9" s="231" t="str">
        <f>'FORMATO 2. POA - MIR'!E11</f>
        <v>4.1.4.2 Promover las buenas prácticas y colaboración de mantenimiento y cuidado de las calles en el municipio, propiciando mejor calidad para los transeúntes de las localidades.</v>
      </c>
      <c r="I9" s="231"/>
    </row>
    <row r="10" spans="2:9" ht="15" customHeight="1">
      <c r="B10" s="500" t="s">
        <v>290</v>
      </c>
      <c r="C10" s="499"/>
      <c r="D10" s="499"/>
      <c r="E10" s="499"/>
      <c r="F10" s="499"/>
      <c r="G10" s="499"/>
      <c r="H10" s="499"/>
      <c r="I10" s="499"/>
    </row>
    <row r="11" spans="2:9">
      <c r="B11" s="473" t="s">
        <v>45</v>
      </c>
      <c r="C11" s="473"/>
      <c r="D11" s="473"/>
      <c r="E11" s="473"/>
      <c r="F11" s="473"/>
      <c r="G11" s="473"/>
      <c r="H11" s="473"/>
      <c r="I11" s="473"/>
    </row>
    <row r="12" spans="2:9">
      <c r="B12" s="498" t="str">
        <f>CALENDARIZACION!B20</f>
        <v>Programa para ampliación del alumbrado público</v>
      </c>
      <c r="C12" s="498"/>
      <c r="D12" s="498"/>
      <c r="E12" s="498"/>
      <c r="F12" s="498"/>
      <c r="G12" s="498"/>
      <c r="H12" s="498"/>
      <c r="I12" s="498"/>
    </row>
    <row r="13" spans="2:9">
      <c r="B13" s="473" t="s">
        <v>48</v>
      </c>
      <c r="C13" s="473"/>
      <c r="D13" s="473"/>
      <c r="E13" s="473"/>
      <c r="F13" s="473"/>
      <c r="G13" s="473"/>
      <c r="H13" s="473"/>
      <c r="I13" s="473"/>
    </row>
    <row r="14" spans="2:9" ht="108" customHeight="1">
      <c r="B14" s="231" t="str">
        <f>'FORMATO 2. POA - MIR'!C17</f>
        <v>Ampliación del sistema de alumbrado público en las zonas del municipio que actualmente no cuentan con iluminación adecuada, con el propósito de mejorar las condiciones de seguridad, movilidad y bienestar de la población.</v>
      </c>
      <c r="C14" s="231"/>
      <c r="D14" s="231"/>
      <c r="E14" s="231"/>
      <c r="F14" s="231"/>
      <c r="G14" s="231"/>
      <c r="H14" s="231"/>
      <c r="I14" s="231"/>
    </row>
    <row r="15" spans="2:9" ht="18.75" customHeight="1">
      <c r="B15" s="499" t="s">
        <v>355</v>
      </c>
      <c r="C15" s="499"/>
      <c r="D15" s="499"/>
      <c r="E15" s="499"/>
      <c r="F15" s="499"/>
      <c r="G15" s="499"/>
      <c r="H15" s="499"/>
      <c r="I15" s="499"/>
    </row>
    <row r="16" spans="2:9">
      <c r="B16" s="475" t="s">
        <v>340</v>
      </c>
      <c r="C16" s="475"/>
      <c r="D16" s="475"/>
      <c r="E16" s="475"/>
      <c r="F16" s="475"/>
      <c r="G16" s="475"/>
      <c r="H16" s="475"/>
      <c r="I16" s="475"/>
    </row>
    <row r="17" spans="2:9">
      <c r="B17" s="472" t="str">
        <f>CALENDARIZACION!E20</f>
        <v>PACAP.= (PAAP. / PAAR.) *100</v>
      </c>
      <c r="C17" s="472"/>
      <c r="D17" s="472"/>
      <c r="E17" s="472"/>
      <c r="F17" s="472"/>
      <c r="G17" s="472"/>
      <c r="H17" s="472"/>
      <c r="I17" s="472"/>
    </row>
    <row r="18" spans="2:9">
      <c r="B18" s="475" t="s">
        <v>341</v>
      </c>
      <c r="C18" s="475"/>
      <c r="D18" s="475"/>
      <c r="E18" s="475"/>
      <c r="F18" s="475"/>
      <c r="G18" s="475"/>
      <c r="H18" s="475"/>
      <c r="I18" s="475"/>
    </row>
    <row r="19" spans="2:9" ht="28.5" customHeight="1">
      <c r="B19" s="486" t="s">
        <v>105</v>
      </c>
      <c r="C19" s="487"/>
      <c r="D19" s="488" t="s">
        <v>342</v>
      </c>
      <c r="E19" s="488"/>
      <c r="F19" s="487" t="s">
        <v>343</v>
      </c>
      <c r="G19" s="487"/>
      <c r="H19" s="480" t="s">
        <v>142</v>
      </c>
      <c r="I19" s="480"/>
    </row>
    <row r="20" spans="2:9" ht="81" customHeight="1">
      <c r="B20" s="397" t="s">
        <v>567</v>
      </c>
      <c r="C20" s="397"/>
      <c r="D20" s="461" t="s">
        <v>108</v>
      </c>
      <c r="E20" s="461"/>
      <c r="F20" s="231" t="str">
        <f>CALENDARIZACION!C20</f>
        <v>PACAP. Porcentaje de ampliación de cobertura de alumbrado público</v>
      </c>
      <c r="G20" s="231"/>
      <c r="H20" s="518" t="str">
        <f>'C1'!H20:I22</f>
        <v xml:space="preserve">Medios de verificación:Carpetas digitales, Carpetas físicas, Solicitudes ciudadanas y Archivos de control e inspecciones físicas.
Fuente de información: Estadísticas  de Población y Vivienda (INEGI), Estadísticas Datamun (CONEVAL)
https://sigeh.hidalgo.gob.mx/pags/info_reg/municipal/13082%20-%20Zapotl%C3%A1n%20de%20Ju%C3%A1rez.pdf
Periodicidad: Trimestral
Resguardante: DIRECCIÓN DE SERVICIOS PUBLICOS MUNICIPALES </v>
      </c>
      <c r="I20" s="506"/>
    </row>
    <row r="21" spans="2:9" ht="65.25" customHeight="1">
      <c r="B21" s="231" t="s">
        <v>568</v>
      </c>
      <c r="C21" s="231"/>
      <c r="D21" s="461" t="s">
        <v>108</v>
      </c>
      <c r="E21" s="461"/>
      <c r="F21" s="231" t="str">
        <f>CALENDARIZACION!D20</f>
        <v>PAAP. Porcentaje de áreas con alumbrado programado</v>
      </c>
      <c r="G21" s="231"/>
      <c r="H21" s="519"/>
      <c r="I21" s="508"/>
    </row>
    <row r="22" spans="2:9" ht="69.75" customHeight="1">
      <c r="B22" s="231" t="s">
        <v>569</v>
      </c>
      <c r="C22" s="231"/>
      <c r="D22" s="461" t="s">
        <v>108</v>
      </c>
      <c r="E22" s="461"/>
      <c r="F22" s="231" t="str">
        <f>CALENDARIZACION!D21</f>
        <v>PAAR. Porcentaje de áreas con alumbrado realizado</v>
      </c>
      <c r="G22" s="231"/>
      <c r="H22" s="520"/>
      <c r="I22" s="510"/>
    </row>
    <row r="23" spans="2:9" ht="12.75" customHeight="1">
      <c r="B23" s="504" t="s">
        <v>145</v>
      </c>
      <c r="C23" s="504"/>
      <c r="D23" s="504"/>
      <c r="E23" s="504"/>
      <c r="F23" s="504"/>
      <c r="G23" s="504"/>
      <c r="H23" s="504"/>
      <c r="I23" s="504"/>
    </row>
    <row r="24" spans="2:9" ht="15.75" customHeight="1">
      <c r="B24" s="473" t="s">
        <v>28</v>
      </c>
      <c r="C24" s="473"/>
      <c r="D24" s="473" t="s">
        <v>46</v>
      </c>
      <c r="E24" s="473"/>
      <c r="F24" s="473" t="s">
        <v>47</v>
      </c>
      <c r="G24" s="473"/>
      <c r="H24" s="473"/>
      <c r="I24" s="473"/>
    </row>
    <row r="25" spans="2:9" ht="18" customHeight="1">
      <c r="B25" s="472" t="s">
        <v>100</v>
      </c>
      <c r="C25" s="472"/>
      <c r="D25" s="472" t="s">
        <v>98</v>
      </c>
      <c r="E25" s="472"/>
      <c r="F25" s="472" t="s">
        <v>220</v>
      </c>
      <c r="G25" s="472"/>
      <c r="H25" s="472"/>
      <c r="I25" s="472"/>
    </row>
    <row r="26" spans="2:9" ht="18" customHeight="1">
      <c r="B26" s="473" t="s">
        <v>127</v>
      </c>
      <c r="C26" s="473"/>
      <c r="D26" s="473"/>
      <c r="E26" s="473"/>
      <c r="F26" s="474" t="s">
        <v>130</v>
      </c>
      <c r="G26" s="475"/>
      <c r="H26" s="475"/>
      <c r="I26" s="475"/>
    </row>
    <row r="27" spans="2:9" ht="13.5" customHeight="1">
      <c r="B27" s="472" t="s">
        <v>108</v>
      </c>
      <c r="C27" s="472"/>
      <c r="D27" s="472"/>
      <c r="E27" s="472"/>
      <c r="F27" s="472" t="s">
        <v>196</v>
      </c>
      <c r="G27" s="472"/>
      <c r="H27" s="472"/>
      <c r="I27" s="472"/>
    </row>
    <row r="28" spans="2:9" ht="15.75" customHeight="1">
      <c r="B28" s="501" t="s">
        <v>82</v>
      </c>
      <c r="C28" s="502"/>
      <c r="D28" s="502"/>
      <c r="E28" s="502"/>
      <c r="F28" s="474" t="s">
        <v>131</v>
      </c>
      <c r="G28" s="475"/>
      <c r="H28" s="475"/>
      <c r="I28" s="475"/>
    </row>
    <row r="29" spans="2:9" ht="15.75" customHeight="1">
      <c r="B29" s="472" t="s">
        <v>109</v>
      </c>
      <c r="C29" s="472"/>
      <c r="D29" s="472"/>
      <c r="E29" s="472"/>
      <c r="F29" s="472" t="s">
        <v>110</v>
      </c>
      <c r="G29" s="472"/>
      <c r="H29" s="472"/>
      <c r="I29" s="472"/>
    </row>
    <row r="30" spans="2:9" ht="14.25" customHeight="1">
      <c r="B30" s="479" t="s">
        <v>148</v>
      </c>
      <c r="C30" s="479"/>
      <c r="D30" s="479"/>
      <c r="E30" s="479"/>
      <c r="F30" s="479"/>
      <c r="G30" s="479"/>
      <c r="H30" s="479"/>
      <c r="I30" s="479"/>
    </row>
    <row r="31" spans="2:9" ht="13.5" customHeight="1">
      <c r="B31" s="502" t="s">
        <v>345</v>
      </c>
      <c r="C31" s="502"/>
      <c r="D31" s="502"/>
      <c r="E31" s="502"/>
      <c r="F31" s="475" t="s">
        <v>346</v>
      </c>
      <c r="G31" s="475"/>
      <c r="H31" s="475"/>
      <c r="I31" s="475"/>
    </row>
    <row r="32" spans="2:9">
      <c r="B32" s="503" t="s">
        <v>151</v>
      </c>
      <c r="C32" s="503"/>
      <c r="D32" s="490">
        <f>CALENDARIZACION!R20</f>
        <v>60</v>
      </c>
      <c r="E32" s="490"/>
      <c r="F32" s="472" t="s">
        <v>115</v>
      </c>
      <c r="G32" s="472"/>
      <c r="H32" s="512" t="s">
        <v>116</v>
      </c>
      <c r="I32" s="512"/>
    </row>
    <row r="33" spans="2:10">
      <c r="B33" s="503" t="s">
        <v>117</v>
      </c>
      <c r="C33" s="503"/>
      <c r="D33" s="478" t="s">
        <v>109</v>
      </c>
      <c r="E33" s="478"/>
      <c r="F33" s="472" t="s">
        <v>344</v>
      </c>
      <c r="G33" s="472"/>
      <c r="H33" s="513" t="s">
        <v>119</v>
      </c>
      <c r="I33" s="513"/>
    </row>
    <row r="34" spans="2:10">
      <c r="B34" s="503" t="s">
        <v>49</v>
      </c>
      <c r="C34" s="503"/>
      <c r="D34" s="478" t="s">
        <v>195</v>
      </c>
      <c r="E34" s="478"/>
      <c r="F34" s="472" t="s">
        <v>120</v>
      </c>
      <c r="G34" s="472"/>
      <c r="H34" s="511" t="s">
        <v>121</v>
      </c>
      <c r="I34" s="511"/>
    </row>
    <row r="35" spans="2:10">
      <c r="B35" s="475" t="s">
        <v>356</v>
      </c>
      <c r="C35" s="475"/>
      <c r="D35" s="475"/>
      <c r="E35" s="475"/>
      <c r="F35" s="475"/>
      <c r="G35" s="475"/>
      <c r="H35" s="475"/>
      <c r="I35" s="475"/>
    </row>
    <row r="36" spans="2:10">
      <c r="B36" s="480" t="s">
        <v>236</v>
      </c>
      <c r="C36" s="480"/>
      <c r="D36" s="480"/>
      <c r="E36" s="480"/>
      <c r="F36" s="480" t="s">
        <v>50</v>
      </c>
      <c r="G36" s="480"/>
      <c r="H36" s="480" t="s">
        <v>146</v>
      </c>
      <c r="I36" s="480"/>
    </row>
    <row r="37" spans="2:10">
      <c r="B37" s="490">
        <f>CALENDARIZACION!H20</f>
        <v>5</v>
      </c>
      <c r="C37" s="490"/>
      <c r="D37" s="490"/>
      <c r="E37" s="490"/>
      <c r="F37" s="490">
        <v>2026</v>
      </c>
      <c r="G37" s="490"/>
      <c r="H37" s="472" t="s">
        <v>109</v>
      </c>
      <c r="I37" s="472"/>
    </row>
    <row r="38" spans="2:10">
      <c r="B38" s="489" t="s">
        <v>149</v>
      </c>
      <c r="C38" s="489"/>
      <c r="D38" s="489"/>
      <c r="E38" s="489"/>
      <c r="F38" s="489"/>
      <c r="G38" s="489"/>
      <c r="H38" s="489"/>
      <c r="I38" s="489"/>
    </row>
    <row r="39" spans="2:10" s="47" customFormat="1" ht="36">
      <c r="B39" s="473" t="s">
        <v>123</v>
      </c>
      <c r="C39" s="473"/>
      <c r="D39" s="141" t="s">
        <v>150</v>
      </c>
      <c r="E39" s="149" t="s">
        <v>85</v>
      </c>
      <c r="F39" s="474" t="s">
        <v>86</v>
      </c>
      <c r="G39" s="475"/>
      <c r="H39" s="114" t="s">
        <v>75</v>
      </c>
      <c r="I39" s="114" t="s">
        <v>76</v>
      </c>
    </row>
    <row r="40" spans="2:10">
      <c r="B40" s="472" t="s">
        <v>284</v>
      </c>
      <c r="C40" s="472"/>
      <c r="D40" s="117">
        <f>SUM(CALENDARIZACION!F20:H20)</f>
        <v>15</v>
      </c>
      <c r="E40" s="118">
        <v>0</v>
      </c>
      <c r="F40" s="514">
        <f>SUM(CALENDARIZACION!F21:H21)</f>
        <v>10</v>
      </c>
      <c r="G40" s="514"/>
      <c r="H40" s="144">
        <v>46027</v>
      </c>
      <c r="I40" s="144">
        <v>46111</v>
      </c>
      <c r="J40" s="152"/>
    </row>
    <row r="41" spans="2:10">
      <c r="B41" s="472" t="s">
        <v>285</v>
      </c>
      <c r="C41" s="472"/>
      <c r="D41" s="117">
        <f>SUM(CALENDARIZACION!I20:K20)</f>
        <v>15</v>
      </c>
      <c r="E41" s="120">
        <v>0</v>
      </c>
      <c r="F41" s="514">
        <f>SUM(CALENDARIZACION!I21:K21)</f>
        <v>0</v>
      </c>
      <c r="G41" s="514"/>
      <c r="H41" s="144"/>
      <c r="I41" s="144"/>
      <c r="J41" s="152"/>
    </row>
    <row r="42" spans="2:10">
      <c r="B42" s="472" t="s">
        <v>133</v>
      </c>
      <c r="C42" s="472"/>
      <c r="D42" s="117">
        <f>SUM(CALENDARIZACION!L20:N20)</f>
        <v>15</v>
      </c>
      <c r="E42" s="118">
        <v>0</v>
      </c>
      <c r="F42" s="514">
        <f>SUM(CALENDARIZACION!L21:N21)</f>
        <v>0</v>
      </c>
      <c r="G42" s="514"/>
      <c r="H42" s="144"/>
      <c r="I42" s="144"/>
    </row>
    <row r="43" spans="2:10">
      <c r="B43" s="472" t="s">
        <v>286</v>
      </c>
      <c r="C43" s="472"/>
      <c r="D43" s="117">
        <f>SUM(CALENDARIZACION!O20:Q20)</f>
        <v>15</v>
      </c>
      <c r="E43" s="118">
        <v>0</v>
      </c>
      <c r="F43" s="514">
        <f>SUM(CALENDARIZACION!O21:Q21)</f>
        <v>0</v>
      </c>
      <c r="G43" s="514"/>
      <c r="H43" s="144"/>
      <c r="I43" s="144"/>
    </row>
    <row r="44" spans="2:10" ht="24">
      <c r="B44" s="493" t="s">
        <v>352</v>
      </c>
      <c r="C44" s="493"/>
      <c r="D44" s="145">
        <f>F49</f>
        <v>60</v>
      </c>
      <c r="E44" s="145">
        <v>0</v>
      </c>
      <c r="F44" s="494">
        <f>G49</f>
        <v>10</v>
      </c>
      <c r="G44" s="494"/>
      <c r="H44" s="115" t="s">
        <v>152</v>
      </c>
      <c r="I44" s="146">
        <f>I49</f>
        <v>0.16666666666666666</v>
      </c>
    </row>
    <row r="45" spans="2:10">
      <c r="B45" s="532"/>
      <c r="C45" s="521"/>
    </row>
    <row r="46" spans="2:10" ht="22.5" customHeight="1"/>
    <row r="47" spans="2:10" ht="39" customHeight="1">
      <c r="B47" s="471" t="s">
        <v>164</v>
      </c>
      <c r="C47" s="473"/>
      <c r="D47" s="497" t="s">
        <v>52</v>
      </c>
      <c r="E47" s="497"/>
      <c r="F47" s="497" t="s">
        <v>158</v>
      </c>
      <c r="G47" s="497"/>
      <c r="H47" s="497"/>
      <c r="I47" s="497"/>
    </row>
    <row r="48" spans="2:10" ht="33.75" customHeight="1">
      <c r="B48" s="481" t="str">
        <f>D5</f>
        <v>PP4- A1 C1</v>
      </c>
      <c r="C48" s="481"/>
      <c r="D48" s="478" t="str">
        <f>B12</f>
        <v>Programa para ampliación del alumbrado público</v>
      </c>
      <c r="E48" s="478"/>
      <c r="F48" s="125" t="s">
        <v>159</v>
      </c>
      <c r="G48" s="115" t="s">
        <v>160</v>
      </c>
      <c r="H48" s="125" t="s">
        <v>67</v>
      </c>
      <c r="I48" s="126" t="s">
        <v>68</v>
      </c>
    </row>
    <row r="49" spans="1:9" ht="30" customHeight="1">
      <c r="B49" s="481"/>
      <c r="C49" s="481"/>
      <c r="D49" s="478"/>
      <c r="E49" s="478"/>
      <c r="F49" s="127">
        <f>CALENDARIZACION!S20</f>
        <v>60</v>
      </c>
      <c r="G49" s="123">
        <f>CALENDARIZACION!S21</f>
        <v>10</v>
      </c>
      <c r="H49" s="127">
        <f>CALENDARIZACION!T20</f>
        <v>50</v>
      </c>
      <c r="I49" s="128">
        <f>CALENDARIZACION!U20</f>
        <v>0.16666666666666666</v>
      </c>
    </row>
    <row r="50" spans="1:9" ht="20.25" customHeight="1">
      <c r="A50" s="153">
        <v>1</v>
      </c>
      <c r="B50" s="468"/>
      <c r="C50" s="468"/>
      <c r="D50" s="468"/>
      <c r="E50" s="468"/>
      <c r="F50" s="468"/>
      <c r="G50" s="468"/>
      <c r="H50" s="468"/>
      <c r="I50" s="468"/>
    </row>
    <row r="51" spans="1:9">
      <c r="A51" s="153">
        <v>1</v>
      </c>
      <c r="B51" s="468"/>
      <c r="C51" s="468"/>
      <c r="D51" s="468"/>
      <c r="E51" s="468"/>
      <c r="F51" s="468"/>
      <c r="G51" s="468"/>
      <c r="H51" s="468"/>
      <c r="I51" s="468"/>
    </row>
    <row r="52" spans="1:9">
      <c r="A52" s="153">
        <v>1</v>
      </c>
      <c r="B52" s="468"/>
      <c r="C52" s="468"/>
      <c r="D52" s="468"/>
      <c r="E52" s="468"/>
      <c r="F52" s="468"/>
      <c r="G52" s="468"/>
      <c r="H52" s="468"/>
      <c r="I52" s="468"/>
    </row>
    <row r="53" spans="1:9">
      <c r="A53" s="153">
        <v>1</v>
      </c>
      <c r="B53" s="468"/>
      <c r="C53" s="468"/>
      <c r="D53" s="468"/>
      <c r="E53" s="468"/>
      <c r="F53" s="468"/>
      <c r="G53" s="468"/>
      <c r="H53" s="468"/>
      <c r="I53" s="468"/>
    </row>
    <row r="54" spans="1:9">
      <c r="A54" s="153">
        <v>1</v>
      </c>
      <c r="B54" s="468"/>
      <c r="C54" s="468"/>
      <c r="D54" s="468"/>
      <c r="E54" s="468"/>
      <c r="F54" s="468"/>
      <c r="G54" s="468"/>
      <c r="H54" s="468"/>
      <c r="I54" s="468"/>
    </row>
    <row r="55" spans="1:9">
      <c r="A55" s="153">
        <v>1</v>
      </c>
      <c r="B55" s="468"/>
      <c r="C55" s="468"/>
      <c r="D55" s="468"/>
      <c r="E55" s="468"/>
      <c r="F55" s="468"/>
      <c r="G55" s="468"/>
      <c r="H55" s="468"/>
      <c r="I55" s="468"/>
    </row>
    <row r="56" spans="1:9">
      <c r="A56" s="153">
        <v>1</v>
      </c>
      <c r="B56" s="468"/>
      <c r="C56" s="468"/>
      <c r="D56" s="468"/>
      <c r="E56" s="468"/>
      <c r="F56" s="468"/>
      <c r="G56" s="468"/>
      <c r="H56" s="468"/>
      <c r="I56" s="468"/>
    </row>
    <row r="57" spans="1:9">
      <c r="A57" s="153">
        <v>1</v>
      </c>
      <c r="B57" s="468"/>
      <c r="C57" s="468"/>
      <c r="D57" s="468"/>
      <c r="E57" s="468"/>
      <c r="F57" s="468"/>
      <c r="G57" s="468"/>
      <c r="H57" s="468"/>
      <c r="I57" s="468"/>
    </row>
    <row r="58" spans="1:9">
      <c r="A58" s="153">
        <v>1</v>
      </c>
      <c r="B58" s="468"/>
      <c r="C58" s="468"/>
      <c r="D58" s="468"/>
      <c r="E58" s="468"/>
      <c r="F58" s="468"/>
      <c r="G58" s="468"/>
      <c r="H58" s="468"/>
      <c r="I58" s="468"/>
    </row>
    <row r="59" spans="1:9">
      <c r="A59" s="153">
        <v>1</v>
      </c>
      <c r="B59" s="468"/>
      <c r="C59" s="468"/>
      <c r="D59" s="468"/>
      <c r="E59" s="468"/>
      <c r="F59" s="468"/>
      <c r="G59" s="468"/>
      <c r="H59" s="468"/>
      <c r="I59" s="468"/>
    </row>
    <row r="60" spans="1:9">
      <c r="A60" s="153">
        <v>1</v>
      </c>
      <c r="B60" s="468"/>
      <c r="C60" s="468"/>
      <c r="D60" s="468"/>
      <c r="E60" s="468"/>
      <c r="F60" s="468"/>
      <c r="G60" s="468"/>
      <c r="H60" s="468"/>
      <c r="I60" s="468"/>
    </row>
    <row r="61" spans="1:9">
      <c r="A61" s="153">
        <v>1</v>
      </c>
      <c r="B61" s="468"/>
      <c r="C61" s="468"/>
      <c r="D61" s="468"/>
      <c r="E61" s="468"/>
      <c r="F61" s="468"/>
      <c r="G61" s="468"/>
      <c r="H61" s="468"/>
      <c r="I61" s="468"/>
    </row>
    <row r="62" spans="1:9">
      <c r="A62" s="153">
        <v>1</v>
      </c>
      <c r="B62" s="468"/>
      <c r="C62" s="468"/>
      <c r="D62" s="468"/>
      <c r="E62" s="468"/>
      <c r="F62" s="468"/>
      <c r="G62" s="468"/>
      <c r="H62" s="468"/>
      <c r="I62" s="468"/>
    </row>
    <row r="63" spans="1:9">
      <c r="A63" s="153">
        <v>1</v>
      </c>
      <c r="B63" s="468"/>
      <c r="C63" s="468"/>
      <c r="D63" s="468"/>
      <c r="E63" s="468"/>
      <c r="F63" s="468"/>
      <c r="G63" s="468"/>
      <c r="H63" s="468"/>
      <c r="I63" s="468"/>
    </row>
    <row r="64" spans="1:9">
      <c r="A64" s="153">
        <v>1</v>
      </c>
      <c r="B64" s="468"/>
      <c r="C64" s="468"/>
      <c r="D64" s="468"/>
      <c r="E64" s="468"/>
      <c r="F64" s="468"/>
      <c r="G64" s="468"/>
      <c r="H64" s="468"/>
      <c r="I64" s="468"/>
    </row>
    <row r="65" spans="1:9" ht="17.25" customHeight="1">
      <c r="A65" s="153">
        <v>1</v>
      </c>
      <c r="B65" s="468"/>
      <c r="C65" s="468"/>
      <c r="D65" s="468"/>
      <c r="E65" s="468"/>
      <c r="F65" s="468"/>
      <c r="G65" s="468"/>
      <c r="H65" s="468"/>
      <c r="I65" s="468"/>
    </row>
    <row r="66" spans="1:9">
      <c r="A66" s="153">
        <v>1</v>
      </c>
      <c r="B66" s="533" t="s">
        <v>288</v>
      </c>
      <c r="C66" s="533"/>
      <c r="D66" s="533"/>
      <c r="E66" s="533"/>
      <c r="F66" s="533"/>
      <c r="G66" s="533"/>
      <c r="H66" s="533"/>
      <c r="I66" s="533"/>
    </row>
    <row r="67" spans="1:9">
      <c r="A67" s="153">
        <v>1</v>
      </c>
      <c r="B67" s="533"/>
      <c r="C67" s="533"/>
      <c r="D67" s="533"/>
      <c r="E67" s="533"/>
      <c r="F67" s="533"/>
      <c r="G67" s="533"/>
      <c r="H67" s="533"/>
      <c r="I67" s="533"/>
    </row>
    <row r="68" spans="1:9">
      <c r="A68" s="153">
        <v>1</v>
      </c>
      <c r="B68" s="522" t="s">
        <v>284</v>
      </c>
      <c r="C68" s="522"/>
      <c r="D68" s="522"/>
      <c r="E68" s="530">
        <f>F40/D40</f>
        <v>0.66666666666666663</v>
      </c>
      <c r="F68" s="530"/>
      <c r="G68" s="530"/>
      <c r="H68" s="530"/>
      <c r="I68" s="530"/>
    </row>
    <row r="69" spans="1:9">
      <c r="A69" s="153">
        <v>1</v>
      </c>
      <c r="B69" s="522"/>
      <c r="C69" s="522"/>
      <c r="D69" s="522"/>
      <c r="E69" s="530"/>
      <c r="F69" s="530"/>
      <c r="G69" s="530"/>
      <c r="H69" s="530"/>
      <c r="I69" s="530"/>
    </row>
    <row r="70" spans="1:9">
      <c r="B70" s="522" t="s">
        <v>285</v>
      </c>
      <c r="C70" s="522"/>
      <c r="D70" s="522"/>
      <c r="E70" s="530">
        <f>F41/D41</f>
        <v>0</v>
      </c>
      <c r="F70" s="530"/>
      <c r="G70" s="530"/>
      <c r="H70" s="530"/>
      <c r="I70" s="530"/>
    </row>
    <row r="71" spans="1:9">
      <c r="B71" s="522"/>
      <c r="C71" s="522"/>
      <c r="D71" s="522"/>
      <c r="E71" s="530"/>
      <c r="F71" s="530"/>
      <c r="G71" s="530"/>
      <c r="H71" s="530"/>
      <c r="I71" s="530"/>
    </row>
    <row r="72" spans="1:9" ht="12.75" customHeight="1">
      <c r="B72" s="522" t="s">
        <v>133</v>
      </c>
      <c r="C72" s="522"/>
      <c r="D72" s="522"/>
      <c r="E72" s="530">
        <f>F42/D42</f>
        <v>0</v>
      </c>
      <c r="F72" s="530"/>
      <c r="G72" s="530"/>
      <c r="H72" s="530"/>
      <c r="I72" s="530"/>
    </row>
    <row r="73" spans="1:9" ht="12.75" customHeight="1">
      <c r="B73" s="522"/>
      <c r="C73" s="522"/>
      <c r="D73" s="522"/>
      <c r="E73" s="530"/>
      <c r="F73" s="530"/>
      <c r="G73" s="530"/>
      <c r="H73" s="530"/>
      <c r="I73" s="530"/>
    </row>
    <row r="74" spans="1:9">
      <c r="B74" s="522" t="s">
        <v>286</v>
      </c>
      <c r="C74" s="522"/>
      <c r="D74" s="522"/>
      <c r="E74" s="530">
        <f>F43/D43</f>
        <v>0</v>
      </c>
      <c r="F74" s="530"/>
      <c r="G74" s="530"/>
      <c r="H74" s="530"/>
      <c r="I74" s="530"/>
    </row>
    <row r="75" spans="1:9">
      <c r="B75" s="522"/>
      <c r="C75" s="522"/>
      <c r="D75" s="522"/>
      <c r="E75" s="530"/>
      <c r="F75" s="530"/>
      <c r="G75" s="530"/>
      <c r="H75" s="530"/>
      <c r="I75" s="530"/>
    </row>
    <row r="76" spans="1:9">
      <c r="B76" s="515"/>
      <c r="C76" s="515"/>
      <c r="D76" s="515"/>
      <c r="E76" s="515"/>
      <c r="F76" s="515"/>
      <c r="G76" s="515"/>
      <c r="H76" s="515"/>
      <c r="I76" s="515"/>
    </row>
  </sheetData>
  <dataConsolidate/>
  <mergeCells count="117">
    <mergeCell ref="B72:D73"/>
    <mergeCell ref="E68:I69"/>
    <mergeCell ref="E70:I71"/>
    <mergeCell ref="E72:I73"/>
    <mergeCell ref="B74:D75"/>
    <mergeCell ref="E74:I75"/>
    <mergeCell ref="B66:I67"/>
    <mergeCell ref="B50:I65"/>
    <mergeCell ref="B68:D69"/>
    <mergeCell ref="B70:D71"/>
    <mergeCell ref="B45:C45"/>
    <mergeCell ref="B47:C47"/>
    <mergeCell ref="D47:E47"/>
    <mergeCell ref="F47:I47"/>
    <mergeCell ref="B48:C49"/>
    <mergeCell ref="D48:E49"/>
    <mergeCell ref="B42:C42"/>
    <mergeCell ref="F42:G42"/>
    <mergeCell ref="B43:C43"/>
    <mergeCell ref="F43:G43"/>
    <mergeCell ref="B44:C44"/>
    <mergeCell ref="F44:G44"/>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11:I11"/>
    <mergeCell ref="B21:C21"/>
    <mergeCell ref="D21:E21"/>
    <mergeCell ref="F21:G21"/>
    <mergeCell ref="B22:C22"/>
    <mergeCell ref="D22:E22"/>
    <mergeCell ref="F22:G22"/>
    <mergeCell ref="B18:I18"/>
    <mergeCell ref="B19:C19"/>
    <mergeCell ref="D19:E19"/>
    <mergeCell ref="F19:G19"/>
    <mergeCell ref="H19:I19"/>
    <mergeCell ref="B20:C20"/>
    <mergeCell ref="D20:E20"/>
    <mergeCell ref="F20:G20"/>
    <mergeCell ref="H20:I22"/>
    <mergeCell ref="B1:I1"/>
    <mergeCell ref="B2:I2"/>
    <mergeCell ref="B3:C3"/>
    <mergeCell ref="D3:E3"/>
    <mergeCell ref="F3:G3"/>
    <mergeCell ref="H3:I3"/>
    <mergeCell ref="B6:I6"/>
    <mergeCell ref="B7:C7"/>
    <mergeCell ref="D7:E7"/>
    <mergeCell ref="F7:G7"/>
    <mergeCell ref="H7:I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s>
  <conditionalFormatting sqref="E68:I69">
    <cfRule type="dataBar" priority="4">
      <dataBar>
        <cfvo type="num" val="0"/>
        <cfvo type="num" val="1"/>
        <color rgb="FF00B050"/>
      </dataBar>
      <extLst>
        <ext xmlns:x14="http://schemas.microsoft.com/office/spreadsheetml/2009/9/main" uri="{B025F937-C7B1-47D3-B67F-A62EFF666E3E}">
          <x14:id>{BD10468F-2D00-441D-BA23-296AFD53879E}</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{21937B07-1267-4DE2-8777-8A99365EEE3D}</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{2D8EF60E-CC12-4008-BEE5-052D5D247121}</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{44185792-FFDD-41E0-BCA4-85BFCF658683}</x14:id>
        </ext>
      </extLst>
    </cfRule>
  </conditionalFormatting>
  <pageMargins left="0.7" right="0.7" top="0.75" bottom="0.75" header="0.3" footer="0.3"/>
  <pageSetup scale="46" orientation="portrait" r:id="rId1"/>
  <rowBreaks count="1" manualBreakCount="1">
    <brk id="44" max="16383" man="1"/>
  </rowBreaks>
  <ignoredErrors>
    <ignoredError sqref="D40" formulaRange="1"/>
  </ignoredErrors>
  <drawing r:id="rId2"/>
  <extLst>
    <ext xmlns:x14="http://schemas.microsoft.com/office/spreadsheetml/2009/9/main" uri="{78C0D931-6437-407d-A8EE-F0AAD7539E65}">
      <x14:conditionalFormattings>
        <x14:conditionalFormatting xmlns:xm="http://schemas.microsoft.com/office/excel/2006/main">
          <x14:cfRule type="dataBar" id="{BD10468F-2D00-441D-BA23-296AFD53879E}">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21937B07-1267-4DE2-8777-8A99365EEE3D}">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2D8EF60E-CC12-4008-BEE5-052D5D247121}">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44185792-FFDD-41E0-BCA4-85BFCF658683}">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C9D807EA-DF63-47F5-88A1-43FBEF3960AE}">
          <x14:formula1>
            <xm:f>'NO SE EDITA'!$J$3:$J$6</xm:f>
          </x14:formula1>
          <xm:sqref>F37:G37</xm:sqref>
        </x14:dataValidation>
        <x14:dataValidation type="list" allowBlank="1" showInputMessage="1" showErrorMessage="1" xr:uid="{552290E5-8A6A-46F7-AA4C-50426735CBAC}">
          <x14:formula1>
            <xm:f>'NO SE EDITA'!$F$3:$F$4</xm:f>
          </x14:formula1>
          <xm:sqref>F27:I27</xm:sqref>
        </x14:dataValidation>
        <x14:dataValidation type="list" allowBlank="1" showInputMessage="1" showErrorMessage="1" xr:uid="{FC0F5BA3-E328-42A4-8656-E83A2E491D11}">
          <x14:formula1>
            <xm:f>'NO SE EDITA'!$E$3:$E$4</xm:f>
          </x14:formula1>
          <xm:sqref>B27:E27</xm:sqref>
        </x14:dataValidation>
        <x14:dataValidation type="list" allowBlank="1" showInputMessage="1" showErrorMessage="1" xr:uid="{B4A5F56D-1DB1-4BB9-91BD-6F0C91E7F241}">
          <x14:formula1>
            <xm:f>'NO SE EDITA'!$M$3:$M$4</xm:f>
          </x14:formula1>
          <xm:sqref>D34:E34</xm:sqref>
        </x14:dataValidation>
        <x14:dataValidation type="list" allowBlank="1" showInputMessage="1" showErrorMessage="1" xr:uid="{F5BB910B-9085-4EF2-A0F8-3270A74C52AE}">
          <x14:formula1>
            <xm:f>'NO SE EDITA'!$B$3:$B$4</xm:f>
          </x14:formula1>
          <xm:sqref>B24:C25</xm:sqref>
        </x14:dataValidation>
        <x14:dataValidation type="list" allowBlank="1" showInputMessage="1" showErrorMessage="1" xr:uid="{4D0BDA53-AEEB-489F-91CC-8A792F1BDCA2}">
          <x14:formula1>
            <xm:f>'NO SE EDITA'!$D$3:$D$4</xm:f>
          </x14:formula1>
          <xm:sqref>F25</xm:sqref>
        </x14:dataValidation>
        <x14:dataValidation type="list" allowBlank="1" showInputMessage="1" showErrorMessage="1" xr:uid="{CEEB6ACA-6226-4C13-9D59-B206DE5F747C}">
          <x14:formula1>
            <xm:f>'NO SE EDITA'!$H$3:$H$4</xm:f>
          </x14:formula1>
          <xm:sqref>F29:I29</xm:sqref>
        </x14:dataValidation>
        <x14:dataValidation type="list" allowBlank="1" showInputMessage="1" showErrorMessage="1" xr:uid="{1A423A80-7FAC-4DCC-84DF-35EB248A6257}">
          <x14:formula1>
            <xm:f>'NO SE EDITA'!$G$3:$G$5</xm:f>
          </x14:formula1>
          <xm:sqref>B29:E29 D33:E33 H37:I37</xm:sqref>
        </x14:dataValidation>
        <x14:dataValidation type="list" allowBlank="1" showInputMessage="1" showErrorMessage="1" xr:uid="{10453199-E21E-4509-9F15-E978EDDB3AC7}">
          <x14:formula1>
            <xm:f>'NO SE EDITA'!$C$3:$C$6</xm:f>
          </x14:formula1>
          <xm:sqref>D25:E25</xm:sqref>
        </x14:dataValidation>
        <x14:dataValidation type="list" allowBlank="1" showInputMessage="1" showErrorMessage="1" xr:uid="{A65C2D65-78D1-4751-9AA3-99D98B84786B}">
          <x14:formula1>
            <xm:f>'NO SE EDITA'!$L$3:$L$6</xm:f>
          </x14:formula1>
          <xm:sqref>I40:I43</xm:sqref>
        </x14:dataValidation>
        <x14:dataValidation type="list" allowBlank="1" showInputMessage="1" showErrorMessage="1" xr:uid="{5442FB47-53D6-411D-8B7B-4B7256A45849}">
          <x14:formula1>
            <xm:f>'NO SE EDITA'!$K$3:$K$6</xm:f>
          </x14:formula1>
          <xm:sqref>H40:H43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EB294-D949-44FA-9ED6-B849DAFAB10E}">
  <dimension ref="A2:J79"/>
  <sheetViews>
    <sheetView view="pageBreakPreview" topLeftCell="A17" zoomScale="85" zoomScaleNormal="100" zoomScaleSheetLayoutView="85" workbookViewId="0">
      <selection activeCell="F23" sqref="F23:G23"/>
    </sheetView>
  </sheetViews>
  <sheetFormatPr baseColWidth="10" defaultRowHeight="12.75"/>
  <cols>
    <col min="1" max="1" width="4.33203125" style="133" customWidth="1"/>
    <col min="2" max="3" width="12" style="133"/>
    <col min="4" max="4" width="19.6640625" style="133" customWidth="1"/>
    <col min="5" max="5" width="20.6640625" style="133" customWidth="1"/>
    <col min="6" max="7" width="17.83203125" style="133" customWidth="1"/>
    <col min="8" max="8" width="16.1640625" style="133" customWidth="1"/>
    <col min="9" max="9" width="41.1640625" style="133" customWidth="1"/>
    <col min="10" max="16384" width="12" style="133"/>
  </cols>
  <sheetData>
    <row r="2" spans="1:9" ht="18" customHeight="1"/>
    <row r="3" spans="1:9" ht="15" customHeight="1"/>
    <row r="4" spans="1:9" ht="34.5" customHeight="1">
      <c r="B4" s="465" t="s">
        <v>38</v>
      </c>
      <c r="C4" s="469"/>
      <c r="D4" s="469"/>
      <c r="E4" s="469"/>
      <c r="F4" s="469"/>
      <c r="G4" s="469"/>
      <c r="H4" s="469"/>
      <c r="I4" s="469"/>
    </row>
    <row r="5" spans="1:9" ht="19.5" customHeight="1">
      <c r="B5" s="460" t="s">
        <v>353</v>
      </c>
      <c r="C5" s="470"/>
      <c r="D5" s="470"/>
      <c r="E5" s="470"/>
      <c r="F5" s="470"/>
      <c r="G5" s="470"/>
      <c r="H5" s="470"/>
      <c r="I5" s="470"/>
    </row>
    <row r="6" spans="1:9" s="154" customFormat="1" ht="60" customHeight="1">
      <c r="B6" s="471" t="s">
        <v>39</v>
      </c>
      <c r="C6" s="471"/>
      <c r="D6" s="231" t="str">
        <f>'FORMATO 2. POA - MIR'!D4:F4</f>
        <v>SECRETARIA GENERAL MUNICIPAL</v>
      </c>
      <c r="E6" s="231"/>
      <c r="F6" s="471" t="s">
        <v>42</v>
      </c>
      <c r="G6" s="471"/>
      <c r="H6" s="231">
        <v>2026</v>
      </c>
      <c r="I6" s="231"/>
    </row>
    <row r="7" spans="1:9" s="154" customFormat="1" ht="60" customHeight="1">
      <c r="B7" s="471" t="s">
        <v>40</v>
      </c>
      <c r="C7" s="471"/>
      <c r="D7" s="231" t="s">
        <v>520</v>
      </c>
      <c r="E7" s="231"/>
      <c r="F7" s="471" t="s">
        <v>43</v>
      </c>
      <c r="G7" s="471"/>
      <c r="H7" s="231" t="s">
        <v>521</v>
      </c>
      <c r="I7" s="231"/>
    </row>
    <row r="8" spans="1:9" s="154" customFormat="1" ht="60" customHeight="1">
      <c r="B8" s="484" t="s">
        <v>41</v>
      </c>
      <c r="C8" s="484"/>
      <c r="D8" s="531" t="s">
        <v>548</v>
      </c>
      <c r="E8" s="531"/>
      <c r="F8" s="465" t="s">
        <v>44</v>
      </c>
      <c r="G8" s="465"/>
      <c r="H8" s="231" t="s">
        <v>533</v>
      </c>
      <c r="I8" s="231"/>
    </row>
    <row r="9" spans="1:9" ht="15" customHeight="1">
      <c r="A9" s="150"/>
      <c r="B9" s="479" t="s">
        <v>89</v>
      </c>
      <c r="C9" s="479"/>
      <c r="D9" s="479"/>
      <c r="E9" s="479"/>
      <c r="F9" s="479"/>
      <c r="G9" s="479"/>
      <c r="H9" s="479"/>
      <c r="I9" s="479"/>
    </row>
    <row r="10" spans="1:9" ht="106.5" customHeight="1">
      <c r="A10" s="150"/>
      <c r="B10" s="473" t="s">
        <v>90</v>
      </c>
      <c r="C10" s="473"/>
      <c r="D10" s="231" t="str">
        <f>'FORMATO 2. POA - MIR'!C9</f>
        <v xml:space="preserve">ACUERDO 4. DESARROLLO SOSTENIBLE E INFRAESTRUCTURA SOLIDA Y TRASFORMADORA </v>
      </c>
      <c r="E10" s="231"/>
      <c r="F10" s="480" t="s">
        <v>91</v>
      </c>
      <c r="G10" s="480"/>
      <c r="H10" s="231" t="str">
        <f>'FORMATO 2. POA - MIR'!E9</f>
        <v>4.1 .3 Fortalecer la infraestructura eléctrica y la conectividad digital, garantizando servicios eficientes, mejorando la calidad de vida de las y los Zapotlanenses. 
4.1 .4 Generar mejores carreteras y caminos municipales, brindando mayor seguridad en los traslados de los usuarios de transporte público, como particulares en el municipio.</v>
      </c>
      <c r="I10" s="231"/>
    </row>
    <row r="11" spans="1:9" ht="89.25" customHeight="1">
      <c r="A11" s="150"/>
      <c r="B11" s="480" t="s">
        <v>92</v>
      </c>
      <c r="C11" s="480"/>
      <c r="D11" s="231" t="str">
        <f>'FORMATO 2. POA - MIR'!C10</f>
        <v xml:space="preserve">ACUERDO 4. DESARROLLO SOSTENIBLE E INFRAESTRUCTURA SOLIDA Y TRASFORMADORA ZAPOTLÁN </v>
      </c>
      <c r="E11" s="231"/>
      <c r="F11" s="480" t="s">
        <v>94</v>
      </c>
      <c r="G11" s="480"/>
      <c r="H11" s="231" t="str">
        <f>'FORMATO 2. POA - MIR'!E10</f>
        <v>4.1.3.1 Ampliar la cobertura y mejorar la eficiencia de los servicios de electrificación y alumbrado público. Priorizando zonas con mayor rezago.	
4.1 .4.1 Rehabilitar carreteras, caminos rurales, brechas y puentes del municipio, optimizando los tiempos de traslado de los pobladores de Zapotlán.</v>
      </c>
      <c r="I11" s="231"/>
    </row>
    <row r="12" spans="1:9" ht="96" customHeight="1">
      <c r="A12" s="150"/>
      <c r="B12" s="480" t="s">
        <v>95</v>
      </c>
      <c r="C12" s="480"/>
      <c r="D12" s="231" t="str">
        <f>'FORMATO 2. POA - MIR'!C11</f>
        <v xml:space="preserve">4.1 Garantizar la correcta gestión de recursos, detonando la infraestructura social y sostenible atreves de financiamiento de obras, acciones sociales básicas e inversiones que beneficien directamente a la población de Zapotlán. </v>
      </c>
      <c r="E12" s="231"/>
      <c r="F12" s="480" t="s">
        <v>96</v>
      </c>
      <c r="G12" s="480"/>
      <c r="H12" s="231" t="str">
        <f>'FORMATO 2. POA - MIR'!E11</f>
        <v>4.1.4.2 Promover las buenas prácticas y colaboración de mantenimiento y cuidado de las calles en el municipio, propiciando mejor calidad para los transeúntes de las localidades.</v>
      </c>
      <c r="I12" s="231"/>
    </row>
    <row r="13" spans="1:9" ht="15" customHeight="1">
      <c r="A13" s="150"/>
      <c r="B13" s="499" t="s">
        <v>354</v>
      </c>
      <c r="C13" s="499"/>
      <c r="D13" s="499"/>
      <c r="E13" s="499"/>
      <c r="F13" s="499"/>
      <c r="G13" s="499"/>
      <c r="H13" s="499"/>
      <c r="I13" s="499"/>
    </row>
    <row r="14" spans="1:9" ht="12.75" customHeight="1">
      <c r="A14" s="150"/>
      <c r="B14" s="473" t="s">
        <v>45</v>
      </c>
      <c r="C14" s="473"/>
      <c r="D14" s="473"/>
      <c r="E14" s="473"/>
      <c r="F14" s="473"/>
      <c r="G14" s="473"/>
      <c r="H14" s="473"/>
      <c r="I14" s="473"/>
    </row>
    <row r="15" spans="1:9" ht="12.75" customHeight="1">
      <c r="A15" s="150"/>
      <c r="B15" s="498" t="str">
        <f>'FORMATO 2. POA - MIR'!B18</f>
        <v>Sustitución de luminarias dañadas por led</v>
      </c>
      <c r="C15" s="498"/>
      <c r="D15" s="498"/>
      <c r="E15" s="498"/>
      <c r="F15" s="498"/>
      <c r="G15" s="498"/>
      <c r="H15" s="498"/>
      <c r="I15" s="498"/>
    </row>
    <row r="16" spans="1:9">
      <c r="A16" s="150"/>
      <c r="B16" s="473" t="s">
        <v>48</v>
      </c>
      <c r="C16" s="473"/>
      <c r="D16" s="473"/>
      <c r="E16" s="473"/>
      <c r="F16" s="473"/>
      <c r="G16" s="473"/>
      <c r="H16" s="473"/>
      <c r="I16" s="473"/>
    </row>
    <row r="17" spans="1:9" ht="39" customHeight="1">
      <c r="A17" s="150"/>
      <c r="B17" s="472" t="str">
        <f>'FORMATO 2. POA - MIR'!C18</f>
        <v>Reposición e instalación de luminarias de led nuevas en sustitución de aquellas que presenten deterioradas o que han concluido su vida útil. </v>
      </c>
      <c r="C17" s="472"/>
      <c r="D17" s="472"/>
      <c r="E17" s="472"/>
      <c r="F17" s="472"/>
      <c r="G17" s="472"/>
      <c r="H17" s="472"/>
      <c r="I17" s="472"/>
    </row>
    <row r="18" spans="1:9" ht="18.75" customHeight="1">
      <c r="A18" s="150"/>
      <c r="B18" s="499" t="s">
        <v>355</v>
      </c>
      <c r="C18" s="499"/>
      <c r="D18" s="499"/>
      <c r="E18" s="499"/>
      <c r="F18" s="499"/>
      <c r="G18" s="499"/>
      <c r="H18" s="499"/>
      <c r="I18" s="499"/>
    </row>
    <row r="19" spans="1:9" ht="12.75" customHeight="1">
      <c r="A19" s="150"/>
      <c r="B19" s="475" t="s">
        <v>340</v>
      </c>
      <c r="C19" s="475"/>
      <c r="D19" s="475"/>
      <c r="E19" s="475"/>
      <c r="F19" s="475"/>
      <c r="G19" s="475"/>
      <c r="H19" s="475"/>
      <c r="I19" s="475"/>
    </row>
    <row r="20" spans="1:9" ht="24.75" customHeight="1">
      <c r="A20" s="150"/>
      <c r="B20" s="472" t="str">
        <f>CALENDARIZACION!E23</f>
        <v xml:space="preserve">PRLSPL. = (PRLSPPL. / PRLSPR.*100)
</v>
      </c>
      <c r="C20" s="472"/>
      <c r="D20" s="472"/>
      <c r="E20" s="472"/>
      <c r="F20" s="472"/>
      <c r="G20" s="472"/>
      <c r="H20" s="472"/>
      <c r="I20" s="472"/>
    </row>
    <row r="21" spans="1:9">
      <c r="A21" s="150"/>
      <c r="B21" s="475" t="s">
        <v>341</v>
      </c>
      <c r="C21" s="475"/>
      <c r="D21" s="475"/>
      <c r="E21" s="475"/>
      <c r="F21" s="475"/>
      <c r="G21" s="475"/>
      <c r="H21" s="475"/>
      <c r="I21" s="475"/>
    </row>
    <row r="22" spans="1:9" ht="28.5" customHeight="1">
      <c r="A22" s="150"/>
      <c r="B22" s="486" t="s">
        <v>105</v>
      </c>
      <c r="C22" s="486"/>
      <c r="D22" s="488" t="s">
        <v>342</v>
      </c>
      <c r="E22" s="488"/>
      <c r="F22" s="487" t="s">
        <v>343</v>
      </c>
      <c r="G22" s="487"/>
      <c r="H22" s="480" t="s">
        <v>142</v>
      </c>
      <c r="I22" s="480"/>
    </row>
    <row r="23" spans="1:9" ht="54.95" customHeight="1">
      <c r="A23" s="150"/>
      <c r="B23" s="231" t="s">
        <v>572</v>
      </c>
      <c r="C23" s="231"/>
      <c r="D23" s="461" t="s">
        <v>108</v>
      </c>
      <c r="E23" s="461"/>
      <c r="F23" s="231" t="str">
        <f>CALENDARIZACION!C23</f>
        <v>PRLSPL.
Porcentaje de remplazo de lampara suburbana por led</v>
      </c>
      <c r="G23" s="231"/>
      <c r="H23" s="518" t="str">
        <f>'FORMATO 2. POA - MIR'!E16</f>
        <v xml:space="preserve">Medios de verificación:Carpetas digitales, Carpetas físicas, Solicitudes ciudadanas y Archivos de control e inspecciones físicas.
Fuente de información: Estadísticas  de Población y Vivienda (INEGI), Estadísticas Datamun (CONEVAL)
https://sigeh.hidalgo.gob.mx/pags/info_reg/municipal/13082%20-%20Zapotl%C3%A1n%20de%20Ju%C3%A1rez.pdf
Periodicidad: Trimestral
Resguardante: DIRECCIÓN DE SERVICIOS PUBLICOS MUNICIPALES </v>
      </c>
      <c r="I23" s="506"/>
    </row>
    <row r="24" spans="1:9" ht="54.95" customHeight="1">
      <c r="A24" s="150"/>
      <c r="B24" s="231" t="s">
        <v>573</v>
      </c>
      <c r="C24" s="231"/>
      <c r="D24" s="461" t="s">
        <v>108</v>
      </c>
      <c r="E24" s="461"/>
      <c r="F24" s="231" t="str">
        <f>CALENDARIZACION!D23</f>
        <v>PRLSLP
Porcentaje de remplazo de lampara suburbana por led programado</v>
      </c>
      <c r="G24" s="231"/>
      <c r="H24" s="519"/>
      <c r="I24" s="508"/>
    </row>
    <row r="25" spans="1:9" ht="54.95" customHeight="1">
      <c r="A25" s="150"/>
      <c r="B25" s="231" t="s">
        <v>574</v>
      </c>
      <c r="C25" s="231"/>
      <c r="D25" s="461" t="s">
        <v>108</v>
      </c>
      <c r="E25" s="461"/>
      <c r="F25" s="231" t="str">
        <f>CALENDARIZACION!D24</f>
        <v xml:space="preserve"> PRLSPLR. 
Porcentaje de remplazo de lampara suburbana por led realizado</v>
      </c>
      <c r="G25" s="231"/>
      <c r="H25" s="520"/>
      <c r="I25" s="510"/>
    </row>
    <row r="26" spans="1:9" ht="12.75" customHeight="1">
      <c r="A26" s="150"/>
      <c r="B26" s="504" t="s">
        <v>145</v>
      </c>
      <c r="C26" s="504"/>
      <c r="D26" s="504"/>
      <c r="E26" s="504"/>
      <c r="F26" s="504"/>
      <c r="G26" s="504"/>
      <c r="H26" s="504"/>
      <c r="I26" s="504"/>
    </row>
    <row r="27" spans="1:9" ht="15.75" customHeight="1">
      <c r="A27" s="150"/>
      <c r="B27" s="473" t="s">
        <v>28</v>
      </c>
      <c r="C27" s="473"/>
      <c r="D27" s="473" t="s">
        <v>46</v>
      </c>
      <c r="E27" s="473"/>
      <c r="F27" s="473" t="s">
        <v>47</v>
      </c>
      <c r="G27" s="473"/>
      <c r="H27" s="473"/>
      <c r="I27" s="473"/>
    </row>
    <row r="28" spans="1:9" ht="18" customHeight="1">
      <c r="A28" s="150"/>
      <c r="B28" s="472" t="s">
        <v>100</v>
      </c>
      <c r="C28" s="472"/>
      <c r="D28" s="472" t="s">
        <v>98</v>
      </c>
      <c r="E28" s="472"/>
      <c r="F28" s="472" t="s">
        <v>220</v>
      </c>
      <c r="G28" s="472"/>
      <c r="H28" s="472"/>
      <c r="I28" s="472"/>
    </row>
    <row r="29" spans="1:9" ht="18" customHeight="1">
      <c r="A29" s="150"/>
      <c r="B29" s="473" t="s">
        <v>127</v>
      </c>
      <c r="C29" s="473"/>
      <c r="D29" s="473"/>
      <c r="E29" s="473"/>
      <c r="F29" s="474" t="s">
        <v>130</v>
      </c>
      <c r="G29" s="474"/>
      <c r="H29" s="474"/>
      <c r="I29" s="474"/>
    </row>
    <row r="30" spans="1:9" ht="13.5" customHeight="1">
      <c r="A30" s="150"/>
      <c r="B30" s="472" t="s">
        <v>108</v>
      </c>
      <c r="C30" s="472"/>
      <c r="D30" s="472"/>
      <c r="E30" s="472"/>
      <c r="F30" s="472" t="s">
        <v>196</v>
      </c>
      <c r="G30" s="472"/>
      <c r="H30" s="472"/>
      <c r="I30" s="472"/>
    </row>
    <row r="31" spans="1:9" ht="15.75" customHeight="1">
      <c r="A31" s="150"/>
      <c r="B31" s="501" t="s">
        <v>82</v>
      </c>
      <c r="C31" s="501"/>
      <c r="D31" s="501"/>
      <c r="E31" s="501"/>
      <c r="F31" s="474" t="s">
        <v>131</v>
      </c>
      <c r="G31" s="474"/>
      <c r="H31" s="474"/>
      <c r="I31" s="474"/>
    </row>
    <row r="32" spans="1:9" ht="15.75" customHeight="1">
      <c r="A32" s="150"/>
      <c r="B32" s="472" t="s">
        <v>109</v>
      </c>
      <c r="C32" s="472"/>
      <c r="D32" s="472"/>
      <c r="E32" s="472"/>
      <c r="F32" s="472" t="s">
        <v>110</v>
      </c>
      <c r="G32" s="472"/>
      <c r="H32" s="472"/>
      <c r="I32" s="472"/>
    </row>
    <row r="33" spans="1:10" ht="14.25" customHeight="1">
      <c r="A33" s="150"/>
      <c r="B33" s="479" t="s">
        <v>148</v>
      </c>
      <c r="C33" s="479"/>
      <c r="D33" s="479"/>
      <c r="E33" s="479"/>
      <c r="F33" s="479"/>
      <c r="G33" s="479"/>
      <c r="H33" s="479"/>
      <c r="I33" s="479"/>
    </row>
    <row r="34" spans="1:10" ht="13.5" customHeight="1">
      <c r="A34" s="150"/>
      <c r="B34" s="502" t="s">
        <v>345</v>
      </c>
      <c r="C34" s="502"/>
      <c r="D34" s="502"/>
      <c r="E34" s="502"/>
      <c r="F34" s="475" t="s">
        <v>346</v>
      </c>
      <c r="G34" s="475"/>
      <c r="H34" s="475"/>
      <c r="I34" s="475"/>
    </row>
    <row r="35" spans="1:10" ht="12.75" customHeight="1">
      <c r="A35" s="150"/>
      <c r="B35" s="503" t="s">
        <v>151</v>
      </c>
      <c r="C35" s="503"/>
      <c r="D35" s="490">
        <f>CALENDARIZACION!R23</f>
        <v>260</v>
      </c>
      <c r="E35" s="490"/>
      <c r="F35" s="472" t="s">
        <v>115</v>
      </c>
      <c r="G35" s="472"/>
      <c r="H35" s="512" t="s">
        <v>116</v>
      </c>
      <c r="I35" s="512"/>
    </row>
    <row r="36" spans="1:10" ht="12.75" customHeight="1">
      <c r="A36" s="150"/>
      <c r="B36" s="503" t="s">
        <v>117</v>
      </c>
      <c r="C36" s="503"/>
      <c r="D36" s="478" t="s">
        <v>109</v>
      </c>
      <c r="E36" s="478"/>
      <c r="F36" s="472" t="s">
        <v>344</v>
      </c>
      <c r="G36" s="472"/>
      <c r="H36" s="513" t="s">
        <v>119</v>
      </c>
      <c r="I36" s="513"/>
    </row>
    <row r="37" spans="1:10" ht="12.75" customHeight="1">
      <c r="A37" s="150"/>
      <c r="B37" s="503" t="s">
        <v>49</v>
      </c>
      <c r="C37" s="503"/>
      <c r="D37" s="478" t="s">
        <v>194</v>
      </c>
      <c r="E37" s="478"/>
      <c r="F37" s="472" t="s">
        <v>120</v>
      </c>
      <c r="G37" s="472"/>
      <c r="H37" s="511" t="s">
        <v>121</v>
      </c>
      <c r="I37" s="511"/>
    </row>
    <row r="38" spans="1:10">
      <c r="A38" s="150"/>
      <c r="B38" s="475" t="s">
        <v>356</v>
      </c>
      <c r="C38" s="475"/>
      <c r="D38" s="475"/>
      <c r="E38" s="475"/>
      <c r="F38" s="475"/>
      <c r="G38" s="475"/>
      <c r="H38" s="475"/>
      <c r="I38" s="475"/>
    </row>
    <row r="39" spans="1:10" ht="12.75" customHeight="1">
      <c r="A39" s="150"/>
      <c r="B39" s="480" t="s">
        <v>236</v>
      </c>
      <c r="C39" s="480"/>
      <c r="D39" s="480"/>
      <c r="E39" s="480"/>
      <c r="F39" s="480" t="s">
        <v>50</v>
      </c>
      <c r="G39" s="480"/>
      <c r="H39" s="480" t="s">
        <v>146</v>
      </c>
      <c r="I39" s="480"/>
    </row>
    <row r="40" spans="1:10">
      <c r="A40" s="150"/>
      <c r="B40" s="490">
        <f>D43</f>
        <v>80</v>
      </c>
      <c r="C40" s="490"/>
      <c r="D40" s="490"/>
      <c r="E40" s="490"/>
      <c r="F40" s="490">
        <v>2026</v>
      </c>
      <c r="G40" s="490"/>
      <c r="H40" s="472" t="s">
        <v>109</v>
      </c>
      <c r="I40" s="472"/>
    </row>
    <row r="41" spans="1:10">
      <c r="A41" s="150"/>
      <c r="B41" s="489" t="s">
        <v>149</v>
      </c>
      <c r="C41" s="489"/>
      <c r="D41" s="489"/>
      <c r="E41" s="489"/>
      <c r="F41" s="489"/>
      <c r="G41" s="489"/>
      <c r="H41" s="489"/>
      <c r="I41" s="489"/>
    </row>
    <row r="42" spans="1:10" s="47" customFormat="1" ht="38.25" customHeight="1">
      <c r="A42" s="151"/>
      <c r="B42" s="473" t="s">
        <v>123</v>
      </c>
      <c r="C42" s="473"/>
      <c r="D42" s="141" t="s">
        <v>150</v>
      </c>
      <c r="E42" s="149" t="s">
        <v>85</v>
      </c>
      <c r="F42" s="474" t="s">
        <v>86</v>
      </c>
      <c r="G42" s="474"/>
      <c r="H42" s="114" t="s">
        <v>75</v>
      </c>
      <c r="I42" s="114" t="s">
        <v>76</v>
      </c>
    </row>
    <row r="43" spans="1:10" ht="12.75" customHeight="1">
      <c r="A43" s="150"/>
      <c r="B43" s="472" t="s">
        <v>284</v>
      </c>
      <c r="C43" s="472"/>
      <c r="D43" s="117">
        <f>SUM(CALENDARIZACION!F23:H23)</f>
        <v>80</v>
      </c>
      <c r="E43" s="118">
        <v>0</v>
      </c>
      <c r="F43" s="514">
        <f>SUM(CALENDARIZACION!F24:H24)</f>
        <v>77</v>
      </c>
      <c r="G43" s="514"/>
      <c r="H43" s="144">
        <v>46027</v>
      </c>
      <c r="I43" s="144">
        <v>46111</v>
      </c>
      <c r="J43" s="152"/>
    </row>
    <row r="44" spans="1:10" ht="12.75" customHeight="1">
      <c r="A44" s="150"/>
      <c r="B44" s="472" t="s">
        <v>285</v>
      </c>
      <c r="C44" s="472"/>
      <c r="D44" s="117">
        <f>SUM(CALENDARIZACION!I23:K23)</f>
        <v>60</v>
      </c>
      <c r="E44" s="120">
        <v>0</v>
      </c>
      <c r="F44" s="514">
        <f>SUM(CALENDARIZACION!I24:K24)</f>
        <v>0</v>
      </c>
      <c r="G44" s="514"/>
      <c r="H44" s="144"/>
      <c r="I44" s="144"/>
      <c r="J44" s="152"/>
    </row>
    <row r="45" spans="1:10" ht="12.75" customHeight="1">
      <c r="A45" s="150"/>
      <c r="B45" s="472" t="s">
        <v>133</v>
      </c>
      <c r="C45" s="472"/>
      <c r="D45" s="117">
        <f>SUM(CALENDARIZACION!L23:N23)</f>
        <v>60</v>
      </c>
      <c r="E45" s="118">
        <v>0</v>
      </c>
      <c r="F45" s="514">
        <f>SUM(CALENDARIZACION!L24:N24)</f>
        <v>0</v>
      </c>
      <c r="G45" s="514"/>
      <c r="H45" s="144"/>
      <c r="I45" s="144"/>
    </row>
    <row r="46" spans="1:10" ht="12.75" customHeight="1">
      <c r="A46" s="150"/>
      <c r="B46" s="472" t="s">
        <v>286</v>
      </c>
      <c r="C46" s="472"/>
      <c r="D46" s="117">
        <f>SUM(CALENDARIZACION!O23:Q23)</f>
        <v>60</v>
      </c>
      <c r="E46" s="118">
        <v>0</v>
      </c>
      <c r="F46" s="514">
        <f>SUM(CALENDARIZACION!O24:Q24)</f>
        <v>0</v>
      </c>
      <c r="G46" s="514"/>
      <c r="H46" s="144"/>
      <c r="I46" s="144"/>
    </row>
    <row r="47" spans="1:10" ht="29.25" customHeight="1">
      <c r="A47" s="150"/>
      <c r="B47" s="493" t="s">
        <v>352</v>
      </c>
      <c r="C47" s="493"/>
      <c r="D47" s="145">
        <f>F52</f>
        <v>260</v>
      </c>
      <c r="E47" s="145">
        <v>0</v>
      </c>
      <c r="F47" s="494">
        <f>G52</f>
        <v>77</v>
      </c>
      <c r="G47" s="494"/>
      <c r="H47" s="115" t="s">
        <v>152</v>
      </c>
      <c r="I47" s="146">
        <f>I52</f>
        <v>0.29615384615384616</v>
      </c>
    </row>
    <row r="48" spans="1:10">
      <c r="A48" s="521"/>
      <c r="B48" s="521"/>
      <c r="C48" s="521"/>
      <c r="D48" s="521"/>
      <c r="E48" s="521"/>
      <c r="F48" s="521"/>
      <c r="G48" s="521"/>
      <c r="H48" s="521"/>
      <c r="I48" s="521"/>
    </row>
    <row r="49" spans="1:9" ht="22.5" customHeight="1">
      <c r="A49" s="521"/>
      <c r="B49" s="521"/>
      <c r="C49" s="521"/>
      <c r="D49" s="521"/>
      <c r="E49" s="521"/>
      <c r="F49" s="521"/>
      <c r="G49" s="521"/>
      <c r="H49" s="521"/>
      <c r="I49" s="521"/>
    </row>
    <row r="50" spans="1:9" ht="39" customHeight="1">
      <c r="B50" s="471" t="s">
        <v>164</v>
      </c>
      <c r="C50" s="473"/>
      <c r="D50" s="497" t="s">
        <v>52</v>
      </c>
      <c r="E50" s="497"/>
      <c r="F50" s="497" t="s">
        <v>158</v>
      </c>
      <c r="G50" s="497"/>
      <c r="H50" s="497"/>
      <c r="I50" s="497"/>
    </row>
    <row r="51" spans="1:9" ht="33.75" customHeight="1">
      <c r="B51" s="481" t="str">
        <f>D8</f>
        <v>PP4- A2 C1</v>
      </c>
      <c r="C51" s="481"/>
      <c r="D51" s="478" t="str">
        <f>B15</f>
        <v>Sustitución de luminarias dañadas por led</v>
      </c>
      <c r="E51" s="478"/>
      <c r="F51" s="125" t="s">
        <v>159</v>
      </c>
      <c r="G51" s="115" t="s">
        <v>160</v>
      </c>
      <c r="H51" s="125" t="s">
        <v>67</v>
      </c>
      <c r="I51" s="126" t="s">
        <v>68</v>
      </c>
    </row>
    <row r="52" spans="1:9" ht="30" customHeight="1">
      <c r="B52" s="481"/>
      <c r="C52" s="481"/>
      <c r="D52" s="478"/>
      <c r="E52" s="478"/>
      <c r="F52" s="147">
        <f>CALENDARIZACION!S23</f>
        <v>260</v>
      </c>
      <c r="G52" s="119">
        <f>CALENDARIZACION!S24</f>
        <v>77</v>
      </c>
      <c r="H52" s="147">
        <f>CALENDARIZACION!T23</f>
        <v>183</v>
      </c>
      <c r="I52" s="148">
        <f>CALENDARIZACION!U23</f>
        <v>0.29615384615384616</v>
      </c>
    </row>
    <row r="53" spans="1:9" ht="20.25" customHeight="1">
      <c r="A53" s="153">
        <v>1</v>
      </c>
      <c r="B53" s="541"/>
      <c r="C53" s="542"/>
      <c r="D53" s="542"/>
      <c r="E53" s="542"/>
      <c r="F53" s="542"/>
      <c r="G53" s="542"/>
      <c r="H53" s="542"/>
      <c r="I53" s="543"/>
    </row>
    <row r="54" spans="1:9">
      <c r="A54" s="153">
        <v>1</v>
      </c>
      <c r="B54" s="532"/>
      <c r="C54" s="521"/>
      <c r="D54" s="521"/>
      <c r="E54" s="521"/>
      <c r="F54" s="521"/>
      <c r="G54" s="521"/>
      <c r="H54" s="521"/>
      <c r="I54" s="544"/>
    </row>
    <row r="55" spans="1:9">
      <c r="A55" s="153">
        <v>1</v>
      </c>
      <c r="B55" s="532"/>
      <c r="C55" s="521"/>
      <c r="D55" s="521"/>
      <c r="E55" s="521"/>
      <c r="F55" s="521"/>
      <c r="G55" s="521"/>
      <c r="H55" s="521"/>
      <c r="I55" s="544"/>
    </row>
    <row r="56" spans="1:9">
      <c r="A56" s="153">
        <v>1</v>
      </c>
      <c r="B56" s="532"/>
      <c r="C56" s="521"/>
      <c r="D56" s="521"/>
      <c r="E56" s="521"/>
      <c r="F56" s="521"/>
      <c r="G56" s="521"/>
      <c r="H56" s="521"/>
      <c r="I56" s="544"/>
    </row>
    <row r="57" spans="1:9">
      <c r="A57" s="153">
        <v>1</v>
      </c>
      <c r="B57" s="532"/>
      <c r="C57" s="521"/>
      <c r="D57" s="521"/>
      <c r="E57" s="521"/>
      <c r="F57" s="521"/>
      <c r="G57" s="521"/>
      <c r="H57" s="521"/>
      <c r="I57" s="544"/>
    </row>
    <row r="58" spans="1:9">
      <c r="A58" s="153">
        <v>1</v>
      </c>
      <c r="B58" s="532"/>
      <c r="C58" s="521"/>
      <c r="D58" s="521"/>
      <c r="E58" s="521"/>
      <c r="F58" s="521"/>
      <c r="G58" s="521"/>
      <c r="H58" s="521"/>
      <c r="I58" s="544"/>
    </row>
    <row r="59" spans="1:9">
      <c r="A59" s="153">
        <v>1</v>
      </c>
      <c r="B59" s="532"/>
      <c r="C59" s="521"/>
      <c r="D59" s="521"/>
      <c r="E59" s="521"/>
      <c r="F59" s="521"/>
      <c r="G59" s="521"/>
      <c r="H59" s="521"/>
      <c r="I59" s="544"/>
    </row>
    <row r="60" spans="1:9">
      <c r="A60" s="153">
        <v>1</v>
      </c>
      <c r="B60" s="532"/>
      <c r="C60" s="521"/>
      <c r="D60" s="521"/>
      <c r="E60" s="521"/>
      <c r="F60" s="521"/>
      <c r="G60" s="521"/>
      <c r="H60" s="521"/>
      <c r="I60" s="544"/>
    </row>
    <row r="61" spans="1:9">
      <c r="A61" s="153">
        <v>1</v>
      </c>
      <c r="B61" s="532"/>
      <c r="C61" s="521"/>
      <c r="D61" s="521"/>
      <c r="E61" s="521"/>
      <c r="F61" s="521"/>
      <c r="G61" s="521"/>
      <c r="H61" s="521"/>
      <c r="I61" s="544"/>
    </row>
    <row r="62" spans="1:9">
      <c r="A62" s="153">
        <v>1</v>
      </c>
      <c r="B62" s="532"/>
      <c r="C62" s="521"/>
      <c r="D62" s="521"/>
      <c r="E62" s="521"/>
      <c r="F62" s="521"/>
      <c r="G62" s="521"/>
      <c r="H62" s="521"/>
      <c r="I62" s="544"/>
    </row>
    <row r="63" spans="1:9">
      <c r="A63" s="153">
        <v>1</v>
      </c>
      <c r="B63" s="532"/>
      <c r="C63" s="521"/>
      <c r="D63" s="521"/>
      <c r="E63" s="521"/>
      <c r="F63" s="521"/>
      <c r="G63" s="521"/>
      <c r="H63" s="521"/>
      <c r="I63" s="544"/>
    </row>
    <row r="64" spans="1:9">
      <c r="A64" s="153">
        <v>1</v>
      </c>
      <c r="B64" s="532"/>
      <c r="C64" s="521"/>
      <c r="D64" s="521"/>
      <c r="E64" s="521"/>
      <c r="F64" s="521"/>
      <c r="G64" s="521"/>
      <c r="H64" s="521"/>
      <c r="I64" s="544"/>
    </row>
    <row r="65" spans="1:9">
      <c r="A65" s="153">
        <v>1</v>
      </c>
      <c r="B65" s="532"/>
      <c r="C65" s="521"/>
      <c r="D65" s="521"/>
      <c r="E65" s="521"/>
      <c r="F65" s="521"/>
      <c r="G65" s="521"/>
      <c r="H65" s="521"/>
      <c r="I65" s="544"/>
    </row>
    <row r="66" spans="1:9">
      <c r="A66" s="153">
        <v>1</v>
      </c>
      <c r="B66" s="532"/>
      <c r="C66" s="521"/>
      <c r="D66" s="521"/>
      <c r="E66" s="521"/>
      <c r="F66" s="521"/>
      <c r="G66" s="521"/>
      <c r="H66" s="521"/>
      <c r="I66" s="544"/>
    </row>
    <row r="67" spans="1:9">
      <c r="A67" s="153">
        <v>1</v>
      </c>
      <c r="B67" s="532"/>
      <c r="C67" s="521"/>
      <c r="D67" s="521"/>
      <c r="E67" s="521"/>
      <c r="F67" s="521"/>
      <c r="G67" s="521"/>
      <c r="H67" s="521"/>
      <c r="I67" s="544"/>
    </row>
    <row r="68" spans="1:9" ht="17.25" customHeight="1">
      <c r="A68" s="153">
        <v>1</v>
      </c>
      <c r="B68" s="545"/>
      <c r="C68" s="546"/>
      <c r="D68" s="546"/>
      <c r="E68" s="546"/>
      <c r="F68" s="546"/>
      <c r="G68" s="546"/>
      <c r="H68" s="546"/>
      <c r="I68" s="547"/>
    </row>
    <row r="69" spans="1:9">
      <c r="A69" s="153">
        <v>1</v>
      </c>
      <c r="B69" s="548" t="s">
        <v>287</v>
      </c>
      <c r="C69" s="549"/>
      <c r="D69" s="549"/>
      <c r="E69" s="549"/>
      <c r="F69" s="549"/>
      <c r="G69" s="549"/>
      <c r="H69" s="549"/>
      <c r="I69" s="550"/>
    </row>
    <row r="70" spans="1:9">
      <c r="A70" s="153">
        <v>1</v>
      </c>
      <c r="B70" s="551"/>
      <c r="C70" s="552"/>
      <c r="D70" s="552"/>
      <c r="E70" s="552"/>
      <c r="F70" s="552"/>
      <c r="G70" s="552"/>
      <c r="H70" s="552"/>
      <c r="I70" s="553"/>
    </row>
    <row r="71" spans="1:9" ht="12.75" customHeight="1">
      <c r="A71" s="153">
        <v>1</v>
      </c>
      <c r="B71" s="535" t="s">
        <v>284</v>
      </c>
      <c r="C71" s="536"/>
      <c r="D71" s="537"/>
      <c r="E71" s="523">
        <f>F43/D43</f>
        <v>0.96250000000000002</v>
      </c>
      <c r="F71" s="524"/>
      <c r="G71" s="524"/>
      <c r="H71" s="524"/>
      <c r="I71" s="525"/>
    </row>
    <row r="72" spans="1:9" ht="12.75" customHeight="1">
      <c r="A72" s="153">
        <v>1</v>
      </c>
      <c r="B72" s="538"/>
      <c r="C72" s="539"/>
      <c r="D72" s="540"/>
      <c r="E72" s="526"/>
      <c r="F72" s="527"/>
      <c r="G72" s="527"/>
      <c r="H72" s="527"/>
      <c r="I72" s="528"/>
    </row>
    <row r="73" spans="1:9" ht="12.75" customHeight="1">
      <c r="B73" s="535" t="s">
        <v>285</v>
      </c>
      <c r="C73" s="536"/>
      <c r="D73" s="537"/>
      <c r="E73" s="523">
        <f>F44/D44</f>
        <v>0</v>
      </c>
      <c r="F73" s="524"/>
      <c r="G73" s="524"/>
      <c r="H73" s="524"/>
      <c r="I73" s="525"/>
    </row>
    <row r="74" spans="1:9" ht="12.75" customHeight="1">
      <c r="B74" s="538"/>
      <c r="C74" s="539"/>
      <c r="D74" s="540"/>
      <c r="E74" s="526"/>
      <c r="F74" s="527"/>
      <c r="G74" s="527"/>
      <c r="H74" s="527"/>
      <c r="I74" s="528"/>
    </row>
    <row r="75" spans="1:9" ht="12.75" customHeight="1">
      <c r="B75" s="535" t="s">
        <v>133</v>
      </c>
      <c r="C75" s="536"/>
      <c r="D75" s="537"/>
      <c r="E75" s="523">
        <f>F45/D45</f>
        <v>0</v>
      </c>
      <c r="F75" s="524"/>
      <c r="G75" s="524"/>
      <c r="H75" s="524"/>
      <c r="I75" s="525"/>
    </row>
    <row r="76" spans="1:9" ht="12.75" customHeight="1">
      <c r="B76" s="538"/>
      <c r="C76" s="539"/>
      <c r="D76" s="540"/>
      <c r="E76" s="526"/>
      <c r="F76" s="527"/>
      <c r="G76" s="527"/>
      <c r="H76" s="527"/>
      <c r="I76" s="528"/>
    </row>
    <row r="77" spans="1:9" ht="12.75" customHeight="1">
      <c r="B77" s="535" t="s">
        <v>286</v>
      </c>
      <c r="C77" s="536"/>
      <c r="D77" s="537"/>
      <c r="E77" s="523">
        <f>F46/D46</f>
        <v>0</v>
      </c>
      <c r="F77" s="524"/>
      <c r="G77" s="524"/>
      <c r="H77" s="524"/>
      <c r="I77" s="525"/>
    </row>
    <row r="78" spans="1:9" ht="12.75" customHeight="1">
      <c r="B78" s="538"/>
      <c r="C78" s="539"/>
      <c r="D78" s="540"/>
      <c r="E78" s="526"/>
      <c r="F78" s="527"/>
      <c r="G78" s="527"/>
      <c r="H78" s="527"/>
      <c r="I78" s="528"/>
    </row>
    <row r="79" spans="1:9">
      <c r="B79" s="534"/>
      <c r="C79" s="534"/>
      <c r="D79" s="534"/>
      <c r="E79" s="534"/>
      <c r="F79" s="534"/>
      <c r="G79" s="534"/>
      <c r="H79" s="534"/>
      <c r="I79" s="534"/>
    </row>
  </sheetData>
  <dataConsolidate/>
  <mergeCells count="117">
    <mergeCell ref="B75:D76"/>
    <mergeCell ref="E75:I76"/>
    <mergeCell ref="B77:D78"/>
    <mergeCell ref="E77:I78"/>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4:I4"/>
    <mergeCell ref="B5:I5"/>
    <mergeCell ref="B6:C6"/>
    <mergeCell ref="D6:E6"/>
    <mergeCell ref="F6:G6"/>
    <mergeCell ref="H6:I6"/>
    <mergeCell ref="B9:I9"/>
    <mergeCell ref="B10:C10"/>
    <mergeCell ref="D10:E10"/>
    <mergeCell ref="F10:G10"/>
    <mergeCell ref="H10:I10"/>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s>
  <conditionalFormatting sqref="E71:I72">
    <cfRule type="dataBar" priority="4">
      <dataBar>
        <cfvo type="num" val="0"/>
        <cfvo type="num" val="1"/>
        <color rgb="FF00B050"/>
      </dataBar>
      <extLst>
        <ext xmlns:x14="http://schemas.microsoft.com/office/spreadsheetml/2009/9/main" uri="{B025F937-C7B1-47D3-B67F-A62EFF666E3E}">
          <x14:id>{CF513BF1-1EF3-493B-862B-09262CBC0F81}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{BA187C86-2FE5-484F-9A43-508E0348723E}</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{0375C7AE-8C50-4596-B282-FEBEF222D85D}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{C6DAD879-A1B6-4AFC-8F91-07670494FFBD}</x14:id>
        </ext>
      </extLst>
    </cfRule>
  </conditionalFormatting>
  <pageMargins left="0.7" right="0.7" top="0.75" bottom="0.75" header="0.3" footer="0.3"/>
  <pageSetup scale="55" orientation="portrait" r:id="rId1"/>
  <rowBreaks count="1" manualBreakCount="1">
    <brk id="47" max="16383" man="1"/>
  </rowBreaks>
  <ignoredErrors>
    <ignoredError sqref="F43" formulaRange="1"/>
  </ignoredErrors>
  <drawing r:id="rId2"/>
  <extLst>
    <ext xmlns:x14="http://schemas.microsoft.com/office/spreadsheetml/2009/9/main" uri="{78C0D931-6437-407d-A8EE-F0AAD7539E65}">
      <x14:conditionalFormattings>
        <x14:conditionalFormatting xmlns:xm="http://schemas.microsoft.com/office/excel/2006/main">
          <x14:cfRule type="dataBar" id="{CF513BF1-1EF3-493B-862B-09262CBC0F8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BA187C86-2FE5-484F-9A43-508E0348723E}">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0375C7AE-8C50-4596-B282-FEBEF222D85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C6DAD879-A1B6-4AFC-8F91-07670494FFB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3F91EE2-5C20-4D97-A69D-46F38E2D32DF}">
          <x14:formula1>
            <xm:f>'NO SE EDITA'!$K$3:$K$6</xm:f>
          </x14:formula1>
          <xm:sqref>H43:H46</xm:sqref>
        </x14:dataValidation>
        <x14:dataValidation type="list" allowBlank="1" showInputMessage="1" showErrorMessage="1" xr:uid="{9603C996-773C-49E7-B424-E91B3EAD56C0}">
          <x14:formula1>
            <xm:f>'NO SE EDITA'!$L$3:$L$6</xm:f>
          </x14:formula1>
          <xm:sqref>I43:I46</xm:sqref>
        </x14:dataValidation>
        <x14:dataValidation type="list" allowBlank="1" showInputMessage="1" showErrorMessage="1" xr:uid="{91A9EA93-9977-4A8B-8C51-896B4F74DDEE}">
          <x14:formula1>
            <xm:f>'NO SE EDITA'!$C$3:$C$6</xm:f>
          </x14:formula1>
          <xm:sqref>D28:E28</xm:sqref>
        </x14:dataValidation>
        <x14:dataValidation type="list" allowBlank="1" showInputMessage="1" showErrorMessage="1" xr:uid="{4085242A-6BBB-428B-A313-E8B86F9BC3A6}">
          <x14:formula1>
            <xm:f>'NO SE EDITA'!$G$3:$G$5</xm:f>
          </x14:formula1>
          <xm:sqref>B32:E32 D36:E36 H40:I40</xm:sqref>
        </x14:dataValidation>
        <x14:dataValidation type="list" allowBlank="1" showInputMessage="1" showErrorMessage="1" xr:uid="{F37B09E8-DDD0-4E7E-B768-346819D2B239}">
          <x14:formula1>
            <xm:f>'NO SE EDITA'!$H$3:$H$4</xm:f>
          </x14:formula1>
          <xm:sqref>F32:I32</xm:sqref>
        </x14:dataValidation>
        <x14:dataValidation type="list" allowBlank="1" showInputMessage="1" showErrorMessage="1" xr:uid="{606833A9-5FFA-4224-9E2F-D7B9AB686E09}">
          <x14:formula1>
            <xm:f>'NO SE EDITA'!$D$3:$D$4</xm:f>
          </x14:formula1>
          <xm:sqref>F28</xm:sqref>
        </x14:dataValidation>
        <x14:dataValidation type="list" allowBlank="1" showInputMessage="1" showErrorMessage="1" xr:uid="{DC80FD1A-6EF1-442F-A014-1C3D94FED32F}">
          <x14:formula1>
            <xm:f>'NO SE EDITA'!$B$3:$B$4</xm:f>
          </x14:formula1>
          <xm:sqref>B27:C28</xm:sqref>
        </x14:dataValidation>
        <x14:dataValidation type="list" allowBlank="1" showInputMessage="1" showErrorMessage="1" xr:uid="{3C36B919-BCA3-4418-936B-EE05C6470C44}">
          <x14:formula1>
            <xm:f>'NO SE EDITA'!$M$3:$M$4</xm:f>
          </x14:formula1>
          <xm:sqref>D37:E37</xm:sqref>
        </x14:dataValidation>
        <x14:dataValidation type="list" allowBlank="1" showInputMessage="1" showErrorMessage="1" xr:uid="{D41FFB6A-7503-4AA7-BC71-3B25135A045F}">
          <x14:formula1>
            <xm:f>'NO SE EDITA'!$E$3:$E$4</xm:f>
          </x14:formula1>
          <xm:sqref>B30:E30</xm:sqref>
        </x14:dataValidation>
        <x14:dataValidation type="list" allowBlank="1" showInputMessage="1" showErrorMessage="1" xr:uid="{13796463-251A-4188-AB37-4AD1ED0E4E1F}">
          <x14:formula1>
            <xm:f>'NO SE EDITA'!$F$3:$F$4</xm:f>
          </x14:formula1>
          <xm:sqref>F30:I30</xm:sqref>
        </x14:dataValidation>
        <x14:dataValidation type="list" allowBlank="1" showInputMessage="1" showErrorMessage="1" xr:uid="{B5362793-071B-47DD-9D2C-39F6F1BB5002}">
          <x14:formula1>
            <xm:f>'NO SE EDITA'!$J$3:$J$6</xm:f>
          </x14:formula1>
          <xm:sqref>F40:G40</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A2DE9-D215-4E8E-94FD-E7C394248E8E}">
  <dimension ref="A2:J79"/>
  <sheetViews>
    <sheetView view="pageBreakPreview" topLeftCell="A19" zoomScale="78" zoomScaleNormal="100" zoomScaleSheetLayoutView="78" workbookViewId="0">
      <selection activeCell="H23" sqref="H23:I25"/>
    </sheetView>
  </sheetViews>
  <sheetFormatPr baseColWidth="10" defaultRowHeight="12.75"/>
  <cols>
    <col min="1" max="1" width="4.33203125" style="133" customWidth="1"/>
    <col min="2" max="3" width="15.83203125" style="133" customWidth="1"/>
    <col min="4" max="8" width="17.83203125" style="133" customWidth="1"/>
    <col min="9" max="9" width="24.33203125" style="133" customWidth="1"/>
    <col min="10" max="16384" width="12" style="133"/>
  </cols>
  <sheetData>
    <row r="2" spans="2:9" ht="18" customHeight="1"/>
    <row r="3" spans="2:9" ht="15" customHeight="1"/>
    <row r="4" spans="2:9" ht="34.5" customHeight="1">
      <c r="B4" s="465" t="s">
        <v>38</v>
      </c>
      <c r="C4" s="469"/>
      <c r="D4" s="469"/>
      <c r="E4" s="469"/>
      <c r="F4" s="469"/>
      <c r="G4" s="469"/>
      <c r="H4" s="469"/>
      <c r="I4" s="469"/>
    </row>
    <row r="5" spans="2:9" ht="19.5" customHeight="1">
      <c r="B5" s="460" t="s">
        <v>353</v>
      </c>
      <c r="C5" s="470"/>
      <c r="D5" s="470"/>
      <c r="E5" s="470"/>
      <c r="F5" s="470"/>
      <c r="G5" s="470"/>
      <c r="H5" s="470"/>
      <c r="I5" s="470"/>
    </row>
    <row r="6" spans="2:9" s="154" customFormat="1" ht="60" customHeight="1">
      <c r="B6" s="471" t="s">
        <v>39</v>
      </c>
      <c r="C6" s="471"/>
      <c r="D6" s="231" t="str">
        <f>'FORMATO 2. POA - MIR'!D4:F4</f>
        <v>SECRETARIA GENERAL MUNICIPAL</v>
      </c>
      <c r="E6" s="231"/>
      <c r="F6" s="471" t="s">
        <v>42</v>
      </c>
      <c r="G6" s="471"/>
      <c r="H6" s="231">
        <v>2026</v>
      </c>
      <c r="I6" s="231"/>
    </row>
    <row r="7" spans="2:9" ht="54" customHeight="1">
      <c r="B7" s="471" t="s">
        <v>40</v>
      </c>
      <c r="C7" s="471"/>
      <c r="D7" s="231" t="s">
        <v>520</v>
      </c>
      <c r="E7" s="231"/>
      <c r="F7" s="471" t="s">
        <v>43</v>
      </c>
      <c r="G7" s="471"/>
      <c r="H7" s="231" t="s">
        <v>529</v>
      </c>
      <c r="I7" s="231"/>
    </row>
    <row r="8" spans="2:9" ht="41.25" customHeight="1">
      <c r="B8" s="484" t="s">
        <v>41</v>
      </c>
      <c r="C8" s="484"/>
      <c r="D8" s="531" t="s">
        <v>547</v>
      </c>
      <c r="E8" s="531"/>
      <c r="F8" s="471" t="s">
        <v>44</v>
      </c>
      <c r="G8" s="471"/>
      <c r="H8" s="231" t="s">
        <v>532</v>
      </c>
      <c r="I8" s="231"/>
    </row>
    <row r="9" spans="2:9">
      <c r="B9" s="479" t="s">
        <v>89</v>
      </c>
      <c r="C9" s="479"/>
      <c r="D9" s="479"/>
      <c r="E9" s="479"/>
      <c r="F9" s="479"/>
      <c r="G9" s="479"/>
      <c r="H9" s="479"/>
      <c r="I9" s="479"/>
    </row>
    <row r="10" spans="2:9" ht="140.25" customHeight="1">
      <c r="B10" s="473" t="s">
        <v>90</v>
      </c>
      <c r="C10" s="473"/>
      <c r="D10" s="231" t="str">
        <f>'FORMATO 2. POA - MIR'!C9</f>
        <v xml:space="preserve">ACUERDO 4. DESARROLLO SOSTENIBLE E INFRAESTRUCTURA SOLIDA Y TRASFORMADORA </v>
      </c>
      <c r="E10" s="231"/>
      <c r="F10" s="480" t="s">
        <v>91</v>
      </c>
      <c r="G10" s="480"/>
      <c r="H10" s="231" t="str">
        <f>'FORMATO 2. POA - MIR'!E9</f>
        <v>4.1 .3 Fortalecer la infraestructura eléctrica y la conectividad digital, garantizando servicios eficientes, mejorando la calidad de vida de las y los Zapotlanenses. 
4.1 .4 Generar mejores carreteras y caminos municipales, brindando mayor seguridad en los traslados de los usuarios de transporte público, como particulares en el municipio.</v>
      </c>
      <c r="I10" s="231"/>
    </row>
    <row r="11" spans="2:9" ht="129.75" customHeight="1">
      <c r="B11" s="480" t="s">
        <v>92</v>
      </c>
      <c r="C11" s="480"/>
      <c r="D11" s="231" t="str">
        <f>'FORMATO 2. POA - MIR'!C10</f>
        <v xml:space="preserve">ACUERDO 4. DESARROLLO SOSTENIBLE E INFRAESTRUCTURA SOLIDA Y TRASFORMADORA ZAPOTLÁN </v>
      </c>
      <c r="E11" s="231"/>
      <c r="F11" s="480" t="s">
        <v>94</v>
      </c>
      <c r="G11" s="480"/>
      <c r="H11" s="231" t="str">
        <f>'FORMATO 2. POA - MIR'!E10</f>
        <v>4.1.3.1 Ampliar la cobertura y mejorar la eficiencia de los servicios de electrificación y alumbrado público. Priorizando zonas con mayor rezago.	
4.1 .4.1 Rehabilitar carreteras, caminos rurales, brechas y puentes del municipio, optimizando los tiempos de traslado de los pobladores de Zapotlán.</v>
      </c>
      <c r="I11" s="231"/>
    </row>
    <row r="12" spans="2:9" ht="102" customHeight="1">
      <c r="B12" s="480" t="s">
        <v>95</v>
      </c>
      <c r="C12" s="480"/>
      <c r="D12" s="231" t="str">
        <f>'FORMATO 2. POA - MIR'!C11</f>
        <v xml:space="preserve">4.1 Garantizar la correcta gestión de recursos, detonando la infraestructura social y sostenible atreves de financiamiento de obras, acciones sociales básicas e inversiones que beneficien directamente a la población de Zapotlán. </v>
      </c>
      <c r="E12" s="231"/>
      <c r="F12" s="480" t="s">
        <v>96</v>
      </c>
      <c r="G12" s="480"/>
      <c r="H12" s="231" t="str">
        <f>'FORMATO 2. POA - MIR'!E11</f>
        <v>4.1.4.2 Promover las buenas prácticas y colaboración de mantenimiento y cuidado de las calles en el municipio, propiciando mejor calidad para los transeúntes de las localidades.</v>
      </c>
      <c r="I12" s="231"/>
    </row>
    <row r="13" spans="2:9" ht="15" customHeight="1">
      <c r="B13" s="499" t="s">
        <v>354</v>
      </c>
      <c r="C13" s="499"/>
      <c r="D13" s="499"/>
      <c r="E13" s="499"/>
      <c r="F13" s="499"/>
      <c r="G13" s="499"/>
      <c r="H13" s="499"/>
      <c r="I13" s="499"/>
    </row>
    <row r="14" spans="2:9">
      <c r="B14" s="473" t="s">
        <v>45</v>
      </c>
      <c r="C14" s="473"/>
      <c r="D14" s="473"/>
      <c r="E14" s="473"/>
      <c r="F14" s="473"/>
      <c r="G14" s="473"/>
      <c r="H14" s="473"/>
      <c r="I14" s="473"/>
    </row>
    <row r="15" spans="2:9">
      <c r="B15" s="498" t="str">
        <f>'FORMATO 2. POA - MIR'!B19</f>
        <v>Mantenimiento sostenible de las luminarias existentes </v>
      </c>
      <c r="C15" s="498"/>
      <c r="D15" s="498"/>
      <c r="E15" s="498"/>
      <c r="F15" s="498"/>
      <c r="G15" s="498"/>
      <c r="H15" s="498"/>
      <c r="I15" s="498"/>
    </row>
    <row r="16" spans="2:9">
      <c r="B16" s="473" t="s">
        <v>48</v>
      </c>
      <c r="C16" s="473"/>
      <c r="D16" s="473"/>
      <c r="E16" s="473"/>
      <c r="F16" s="473"/>
      <c r="G16" s="473"/>
      <c r="H16" s="473"/>
      <c r="I16" s="473"/>
    </row>
    <row r="17" spans="2:9" ht="39" customHeight="1">
      <c r="B17" s="472" t="str">
        <f>'FORMATO 2. POA - MIR'!C19</f>
        <v xml:space="preserve"> Se monitorea la operatividad de las lámparas instaladas, la eficiencia energética de los equipos, y la cobertura del servicio, asegurando que las luminarias cumplan con los estándares de iluminación necesarios para la seguridad vial y peatonal. </v>
      </c>
      <c r="C17" s="472"/>
      <c r="D17" s="472"/>
      <c r="E17" s="472"/>
      <c r="F17" s="472"/>
      <c r="G17" s="472"/>
      <c r="H17" s="472"/>
      <c r="I17" s="472"/>
    </row>
    <row r="18" spans="2:9" ht="18.75" customHeight="1">
      <c r="B18" s="499" t="s">
        <v>355</v>
      </c>
      <c r="C18" s="499"/>
      <c r="D18" s="499"/>
      <c r="E18" s="499"/>
      <c r="F18" s="499"/>
      <c r="G18" s="499"/>
      <c r="H18" s="499"/>
      <c r="I18" s="499"/>
    </row>
    <row r="19" spans="2:9">
      <c r="B19" s="475" t="s">
        <v>340</v>
      </c>
      <c r="C19" s="475"/>
      <c r="D19" s="475"/>
      <c r="E19" s="475"/>
      <c r="F19" s="475"/>
      <c r="G19" s="475"/>
      <c r="H19" s="475"/>
      <c r="I19" s="475"/>
    </row>
    <row r="20" spans="2:9">
      <c r="B20" s="472" t="str">
        <f>CALENDARIZACION!E26</f>
        <v>PMPL(=PMPLP/PML PMPLRPR)*100</v>
      </c>
      <c r="C20" s="472"/>
      <c r="D20" s="472"/>
      <c r="E20" s="472"/>
      <c r="F20" s="472"/>
      <c r="G20" s="472"/>
      <c r="H20" s="472"/>
      <c r="I20" s="472"/>
    </row>
    <row r="21" spans="2:9">
      <c r="B21" s="475" t="s">
        <v>341</v>
      </c>
      <c r="C21" s="475"/>
      <c r="D21" s="475"/>
      <c r="E21" s="475"/>
      <c r="F21" s="475"/>
      <c r="G21" s="475"/>
      <c r="H21" s="475"/>
      <c r="I21" s="475"/>
    </row>
    <row r="22" spans="2:9" ht="28.5" customHeight="1">
      <c r="B22" s="486" t="s">
        <v>105</v>
      </c>
      <c r="C22" s="487"/>
      <c r="D22" s="488" t="s">
        <v>342</v>
      </c>
      <c r="E22" s="488"/>
      <c r="F22" s="487" t="s">
        <v>343</v>
      </c>
      <c r="G22" s="487"/>
      <c r="H22" s="480" t="s">
        <v>142</v>
      </c>
      <c r="I22" s="480"/>
    </row>
    <row r="23" spans="2:9" ht="54" customHeight="1">
      <c r="B23" s="231" t="s">
        <v>575</v>
      </c>
      <c r="C23" s="231"/>
      <c r="D23" s="461" t="s">
        <v>108</v>
      </c>
      <c r="E23" s="461"/>
      <c r="F23" s="231" t="str">
        <f>CALENDARIZACION!C26</f>
        <v>PMPL
Porcentaje de mantenimiento por luminaria</v>
      </c>
      <c r="G23" s="231"/>
      <c r="H23" s="518" t="str">
        <f>'FORMATO 2. POA - MIR'!E16</f>
        <v xml:space="preserve">Medios de verificación:Carpetas digitales, Carpetas físicas, Solicitudes ciudadanas y Archivos de control e inspecciones físicas.
Fuente de información: Estadísticas  de Población y Vivienda (INEGI), Estadísticas Datamun (CONEVAL)
https://sigeh.hidalgo.gob.mx/pags/info_reg/municipal/13082%20-%20Zapotl%C3%A1n%20de%20Ju%C3%A1rez.pdf
Periodicidad: Trimestral
Resguardante: DIRECCIÓN DE SERVICIOS PUBLICOS MUNICIPALES </v>
      </c>
      <c r="I23" s="506"/>
    </row>
    <row r="24" spans="2:9" ht="62.25" customHeight="1">
      <c r="B24" s="231" t="s">
        <v>576</v>
      </c>
      <c r="C24" s="231"/>
      <c r="D24" s="461" t="s">
        <v>108</v>
      </c>
      <c r="E24" s="461"/>
      <c r="F24" s="231" t="str">
        <f>CALENDARIZACION!D26</f>
        <v>PMPLP
 Porcentaje de mantenimiento por luminaria programado</v>
      </c>
      <c r="G24" s="231"/>
      <c r="H24" s="519"/>
      <c r="I24" s="508"/>
    </row>
    <row r="25" spans="2:9" ht="105" customHeight="1">
      <c r="B25" s="231" t="s">
        <v>577</v>
      </c>
      <c r="C25" s="231"/>
      <c r="D25" s="461" t="s">
        <v>108</v>
      </c>
      <c r="E25" s="461"/>
      <c r="F25" s="231" t="str">
        <f>CALENDARIZACION!D27</f>
        <v xml:space="preserve"> PMPLR
Porcentaje de mantenimiento por luminaria realizado</v>
      </c>
      <c r="G25" s="231"/>
      <c r="H25" s="520"/>
      <c r="I25" s="510"/>
    </row>
    <row r="26" spans="2:9" ht="12.75" customHeight="1">
      <c r="B26" s="504" t="s">
        <v>145</v>
      </c>
      <c r="C26" s="504"/>
      <c r="D26" s="504"/>
      <c r="E26" s="504"/>
      <c r="F26" s="504"/>
      <c r="G26" s="504"/>
      <c r="H26" s="504"/>
      <c r="I26" s="504"/>
    </row>
    <row r="27" spans="2:9" ht="15.75" customHeight="1">
      <c r="B27" s="473" t="s">
        <v>28</v>
      </c>
      <c r="C27" s="473"/>
      <c r="D27" s="473" t="s">
        <v>46</v>
      </c>
      <c r="E27" s="473"/>
      <c r="F27" s="473" t="s">
        <v>47</v>
      </c>
      <c r="G27" s="473"/>
      <c r="H27" s="473"/>
      <c r="I27" s="473"/>
    </row>
    <row r="28" spans="2:9" ht="18" customHeight="1">
      <c r="B28" s="472" t="s">
        <v>100</v>
      </c>
      <c r="C28" s="472"/>
      <c r="D28" s="472" t="s">
        <v>98</v>
      </c>
      <c r="E28" s="472"/>
      <c r="F28" s="472" t="s">
        <v>220</v>
      </c>
      <c r="G28" s="472"/>
      <c r="H28" s="472"/>
      <c r="I28" s="472"/>
    </row>
    <row r="29" spans="2:9" ht="18" customHeight="1">
      <c r="B29" s="473" t="s">
        <v>127</v>
      </c>
      <c r="C29" s="473"/>
      <c r="D29" s="473"/>
      <c r="E29" s="473"/>
      <c r="F29" s="474" t="s">
        <v>130</v>
      </c>
      <c r="G29" s="475"/>
      <c r="H29" s="475"/>
      <c r="I29" s="475"/>
    </row>
    <row r="30" spans="2:9" ht="13.5" customHeight="1">
      <c r="B30" s="472" t="s">
        <v>108</v>
      </c>
      <c r="C30" s="472"/>
      <c r="D30" s="472"/>
      <c r="E30" s="472"/>
      <c r="F30" s="472" t="s">
        <v>196</v>
      </c>
      <c r="G30" s="472"/>
      <c r="H30" s="472"/>
      <c r="I30" s="472"/>
    </row>
    <row r="31" spans="2:9" ht="15.75" customHeight="1">
      <c r="B31" s="501" t="s">
        <v>82</v>
      </c>
      <c r="C31" s="502"/>
      <c r="D31" s="502"/>
      <c r="E31" s="502"/>
      <c r="F31" s="474" t="s">
        <v>131</v>
      </c>
      <c r="G31" s="475"/>
      <c r="H31" s="475"/>
      <c r="I31" s="475"/>
    </row>
    <row r="32" spans="2:9" ht="15.75" customHeight="1">
      <c r="B32" s="472" t="s">
        <v>109</v>
      </c>
      <c r="C32" s="472"/>
      <c r="D32" s="472"/>
      <c r="E32" s="472"/>
      <c r="F32" s="472" t="s">
        <v>110</v>
      </c>
      <c r="G32" s="472"/>
      <c r="H32" s="472"/>
      <c r="I32" s="472"/>
    </row>
    <row r="33" spans="1:10" ht="14.25" customHeight="1">
      <c r="B33" s="479" t="s">
        <v>148</v>
      </c>
      <c r="C33" s="479"/>
      <c r="D33" s="479"/>
      <c r="E33" s="479"/>
      <c r="F33" s="479"/>
      <c r="G33" s="479"/>
      <c r="H33" s="479"/>
      <c r="I33" s="479"/>
    </row>
    <row r="34" spans="1:10" ht="13.5" customHeight="1">
      <c r="B34" s="502" t="s">
        <v>345</v>
      </c>
      <c r="C34" s="502"/>
      <c r="D34" s="502"/>
      <c r="E34" s="502"/>
      <c r="F34" s="475" t="s">
        <v>346</v>
      </c>
      <c r="G34" s="475"/>
      <c r="H34" s="475"/>
      <c r="I34" s="475"/>
    </row>
    <row r="35" spans="1:10">
      <c r="B35" s="503" t="s">
        <v>151</v>
      </c>
      <c r="C35" s="503"/>
      <c r="D35" s="490">
        <f>CALENDARIZACION!R26</f>
        <v>720</v>
      </c>
      <c r="E35" s="490"/>
      <c r="F35" s="472" t="s">
        <v>115</v>
      </c>
      <c r="G35" s="472"/>
      <c r="H35" s="512" t="s">
        <v>116</v>
      </c>
      <c r="I35" s="512"/>
    </row>
    <row r="36" spans="1:10">
      <c r="B36" s="503" t="s">
        <v>117</v>
      </c>
      <c r="C36" s="503"/>
      <c r="D36" s="478" t="s">
        <v>109</v>
      </c>
      <c r="E36" s="478"/>
      <c r="F36" s="472" t="s">
        <v>344</v>
      </c>
      <c r="G36" s="472"/>
      <c r="H36" s="513" t="s">
        <v>119</v>
      </c>
      <c r="I36" s="513"/>
    </row>
    <row r="37" spans="1:10">
      <c r="B37" s="503" t="s">
        <v>49</v>
      </c>
      <c r="C37" s="503"/>
      <c r="D37" s="478" t="s">
        <v>195</v>
      </c>
      <c r="E37" s="478"/>
      <c r="F37" s="472" t="s">
        <v>120</v>
      </c>
      <c r="G37" s="472"/>
      <c r="H37" s="511" t="s">
        <v>121</v>
      </c>
      <c r="I37" s="511"/>
    </row>
    <row r="38" spans="1:10">
      <c r="B38" s="475" t="s">
        <v>356</v>
      </c>
      <c r="C38" s="475"/>
      <c r="D38" s="475"/>
      <c r="E38" s="475"/>
      <c r="F38" s="475"/>
      <c r="G38" s="475"/>
      <c r="H38" s="475"/>
      <c r="I38" s="475"/>
    </row>
    <row r="39" spans="1:10">
      <c r="B39" s="480" t="s">
        <v>236</v>
      </c>
      <c r="C39" s="480"/>
      <c r="D39" s="480"/>
      <c r="E39" s="480"/>
      <c r="F39" s="480" t="s">
        <v>50</v>
      </c>
      <c r="G39" s="480"/>
      <c r="H39" s="480" t="s">
        <v>146</v>
      </c>
      <c r="I39" s="480"/>
    </row>
    <row r="40" spans="1:10">
      <c r="B40" s="490">
        <f>D43</f>
        <v>180</v>
      </c>
      <c r="C40" s="490"/>
      <c r="D40" s="490"/>
      <c r="E40" s="490"/>
      <c r="F40" s="490">
        <v>2026</v>
      </c>
      <c r="G40" s="490"/>
      <c r="H40" s="472" t="s">
        <v>109</v>
      </c>
      <c r="I40" s="472"/>
    </row>
    <row r="41" spans="1:10">
      <c r="B41" s="489" t="s">
        <v>149</v>
      </c>
      <c r="C41" s="489"/>
      <c r="D41" s="489"/>
      <c r="E41" s="489"/>
      <c r="F41" s="489"/>
      <c r="G41" s="489"/>
      <c r="H41" s="489"/>
      <c r="I41" s="489"/>
    </row>
    <row r="42" spans="1:10" s="47" customFormat="1" ht="36">
      <c r="B42" s="473" t="s">
        <v>123</v>
      </c>
      <c r="C42" s="473"/>
      <c r="D42" s="141" t="s">
        <v>150</v>
      </c>
      <c r="E42" s="149" t="s">
        <v>85</v>
      </c>
      <c r="F42" s="474" t="s">
        <v>86</v>
      </c>
      <c r="G42" s="475"/>
      <c r="H42" s="114" t="s">
        <v>75</v>
      </c>
      <c r="I42" s="114" t="s">
        <v>76</v>
      </c>
    </row>
    <row r="43" spans="1:10">
      <c r="B43" s="472" t="s">
        <v>284</v>
      </c>
      <c r="C43" s="472"/>
      <c r="D43" s="117">
        <f>SUM(CALENDARIZACION!F26:H26)</f>
        <v>180</v>
      </c>
      <c r="E43" s="118">
        <v>0</v>
      </c>
      <c r="F43" s="514">
        <f>SUM(CALENDARIZACION!F27:H27)</f>
        <v>210</v>
      </c>
      <c r="G43" s="514"/>
      <c r="H43" s="144">
        <v>46027</v>
      </c>
      <c r="I43" s="144">
        <v>46111</v>
      </c>
      <c r="J43" s="152"/>
    </row>
    <row r="44" spans="1:10">
      <c r="B44" s="472" t="s">
        <v>285</v>
      </c>
      <c r="C44" s="472"/>
      <c r="D44" s="117">
        <f>SUM(CALENDARIZACION!I26:K26)</f>
        <v>180</v>
      </c>
      <c r="E44" s="120">
        <v>0</v>
      </c>
      <c r="F44" s="514">
        <f>SUM(CALENDARIZACION!I27:K27)</f>
        <v>0</v>
      </c>
      <c r="G44" s="514"/>
      <c r="H44" s="144"/>
      <c r="I44" s="144"/>
      <c r="J44" s="152"/>
    </row>
    <row r="45" spans="1:10">
      <c r="B45" s="472" t="s">
        <v>133</v>
      </c>
      <c r="C45" s="472"/>
      <c r="D45" s="117">
        <f>SUM(CALENDARIZACION!L26:N26)</f>
        <v>180</v>
      </c>
      <c r="E45" s="118">
        <v>0</v>
      </c>
      <c r="F45" s="514">
        <f>SUM(CALENDARIZACION!L27:N27)</f>
        <v>0</v>
      </c>
      <c r="G45" s="514"/>
      <c r="H45" s="144"/>
      <c r="I45" s="144"/>
    </row>
    <row r="46" spans="1:10">
      <c r="B46" s="472" t="s">
        <v>286</v>
      </c>
      <c r="C46" s="472"/>
      <c r="D46" s="117">
        <f>SUM(CALENDARIZACION!O26:Q26)</f>
        <v>180</v>
      </c>
      <c r="E46" s="118">
        <v>0</v>
      </c>
      <c r="F46" s="514">
        <f>SUM(CALENDARIZACION!O27:Q27)</f>
        <v>0</v>
      </c>
      <c r="G46" s="514"/>
      <c r="H46" s="144"/>
      <c r="I46" s="144"/>
    </row>
    <row r="47" spans="1:10" ht="24">
      <c r="B47" s="493" t="s">
        <v>352</v>
      </c>
      <c r="C47" s="493"/>
      <c r="D47" s="145">
        <f>F52</f>
        <v>720</v>
      </c>
      <c r="E47" s="145">
        <v>0</v>
      </c>
      <c r="F47" s="494">
        <f>G52</f>
        <v>210</v>
      </c>
      <c r="G47" s="494"/>
      <c r="H47" s="115" t="s">
        <v>152</v>
      </c>
      <c r="I47" s="146">
        <f>I52</f>
        <v>0.29166666666666669</v>
      </c>
    </row>
    <row r="48" spans="1:10">
      <c r="A48" s="521"/>
      <c r="B48" s="521"/>
      <c r="C48" s="521"/>
      <c r="D48" s="521"/>
      <c r="E48" s="521"/>
      <c r="F48" s="521"/>
      <c r="G48" s="521"/>
      <c r="H48" s="521"/>
      <c r="I48" s="521"/>
    </row>
    <row r="49" spans="1:9" ht="22.5" customHeight="1">
      <c r="A49" s="521"/>
      <c r="B49" s="521"/>
      <c r="C49" s="521"/>
      <c r="D49" s="521"/>
      <c r="E49" s="521"/>
      <c r="F49" s="521"/>
      <c r="G49" s="521"/>
      <c r="H49" s="521"/>
      <c r="I49" s="521"/>
    </row>
    <row r="50" spans="1:9" ht="39" customHeight="1">
      <c r="B50" s="471" t="s">
        <v>164</v>
      </c>
      <c r="C50" s="473"/>
      <c r="D50" s="497" t="s">
        <v>52</v>
      </c>
      <c r="E50" s="497"/>
      <c r="F50" s="497" t="s">
        <v>158</v>
      </c>
      <c r="G50" s="497"/>
      <c r="H50" s="497"/>
      <c r="I50" s="497"/>
    </row>
    <row r="51" spans="1:9" ht="33.75" customHeight="1">
      <c r="B51" s="554" t="str">
        <f>D8</f>
        <v>PP4- A3 C1</v>
      </c>
      <c r="C51" s="554"/>
      <c r="D51" s="478" t="str">
        <f>B15</f>
        <v>Mantenimiento sostenible de las luminarias existentes </v>
      </c>
      <c r="E51" s="478"/>
      <c r="F51" s="125" t="s">
        <v>159</v>
      </c>
      <c r="G51" s="115" t="s">
        <v>160</v>
      </c>
      <c r="H51" s="125" t="s">
        <v>67</v>
      </c>
      <c r="I51" s="126" t="s">
        <v>68</v>
      </c>
    </row>
    <row r="52" spans="1:9" ht="30" customHeight="1">
      <c r="B52" s="554"/>
      <c r="C52" s="554"/>
      <c r="D52" s="478"/>
      <c r="E52" s="478"/>
      <c r="F52" s="147">
        <f>CALENDARIZACION!S26</f>
        <v>720</v>
      </c>
      <c r="G52" s="119">
        <f>CALENDARIZACION!S27</f>
        <v>210</v>
      </c>
      <c r="H52" s="147">
        <f>CALENDARIZACION!T26</f>
        <v>510</v>
      </c>
      <c r="I52" s="148">
        <f>CALENDARIZACION!U26</f>
        <v>0.29166666666666669</v>
      </c>
    </row>
    <row r="53" spans="1:9" ht="20.25" customHeight="1">
      <c r="A53" s="153">
        <v>1</v>
      </c>
      <c r="B53" s="468"/>
      <c r="C53" s="468"/>
      <c r="D53" s="468"/>
      <c r="E53" s="468"/>
      <c r="F53" s="468"/>
      <c r="G53" s="468"/>
      <c r="H53" s="468"/>
      <c r="I53" s="468"/>
    </row>
    <row r="54" spans="1:9">
      <c r="A54" s="153">
        <v>1</v>
      </c>
      <c r="B54" s="468"/>
      <c r="C54" s="468"/>
      <c r="D54" s="468"/>
      <c r="E54" s="468"/>
      <c r="F54" s="468"/>
      <c r="G54" s="468"/>
      <c r="H54" s="468"/>
      <c r="I54" s="468"/>
    </row>
    <row r="55" spans="1:9">
      <c r="A55" s="153">
        <v>1</v>
      </c>
      <c r="B55" s="468"/>
      <c r="C55" s="468"/>
      <c r="D55" s="468"/>
      <c r="E55" s="468"/>
      <c r="F55" s="468"/>
      <c r="G55" s="468"/>
      <c r="H55" s="468"/>
      <c r="I55" s="468"/>
    </row>
    <row r="56" spans="1:9">
      <c r="A56" s="153">
        <v>1</v>
      </c>
      <c r="B56" s="468"/>
      <c r="C56" s="468"/>
      <c r="D56" s="468"/>
      <c r="E56" s="468"/>
      <c r="F56" s="468"/>
      <c r="G56" s="468"/>
      <c r="H56" s="468"/>
      <c r="I56" s="468"/>
    </row>
    <row r="57" spans="1:9">
      <c r="A57" s="153">
        <v>1</v>
      </c>
      <c r="B57" s="468"/>
      <c r="C57" s="468"/>
      <c r="D57" s="468"/>
      <c r="E57" s="468"/>
      <c r="F57" s="468"/>
      <c r="G57" s="468"/>
      <c r="H57" s="468"/>
      <c r="I57" s="468"/>
    </row>
    <row r="58" spans="1:9">
      <c r="A58" s="153">
        <v>1</v>
      </c>
      <c r="B58" s="468"/>
      <c r="C58" s="468"/>
      <c r="D58" s="468"/>
      <c r="E58" s="468"/>
      <c r="F58" s="468"/>
      <c r="G58" s="468"/>
      <c r="H58" s="468"/>
      <c r="I58" s="468"/>
    </row>
    <row r="59" spans="1:9">
      <c r="A59" s="153">
        <v>1</v>
      </c>
      <c r="B59" s="468"/>
      <c r="C59" s="468"/>
      <c r="D59" s="468"/>
      <c r="E59" s="468"/>
      <c r="F59" s="468"/>
      <c r="G59" s="468"/>
      <c r="H59" s="468"/>
      <c r="I59" s="468"/>
    </row>
    <row r="60" spans="1:9">
      <c r="A60" s="153">
        <v>1</v>
      </c>
      <c r="B60" s="468"/>
      <c r="C60" s="468"/>
      <c r="D60" s="468"/>
      <c r="E60" s="468"/>
      <c r="F60" s="468"/>
      <c r="G60" s="468"/>
      <c r="H60" s="468"/>
      <c r="I60" s="468"/>
    </row>
    <row r="61" spans="1:9">
      <c r="A61" s="153">
        <v>1</v>
      </c>
      <c r="B61" s="468"/>
      <c r="C61" s="468"/>
      <c r="D61" s="468"/>
      <c r="E61" s="468"/>
      <c r="F61" s="468"/>
      <c r="G61" s="468"/>
      <c r="H61" s="468"/>
      <c r="I61" s="468"/>
    </row>
    <row r="62" spans="1:9">
      <c r="A62" s="153">
        <v>1</v>
      </c>
      <c r="B62" s="468"/>
      <c r="C62" s="468"/>
      <c r="D62" s="468"/>
      <c r="E62" s="468"/>
      <c r="F62" s="468"/>
      <c r="G62" s="468"/>
      <c r="H62" s="468"/>
      <c r="I62" s="468"/>
    </row>
    <row r="63" spans="1:9">
      <c r="A63" s="153">
        <v>1</v>
      </c>
      <c r="B63" s="468"/>
      <c r="C63" s="468"/>
      <c r="D63" s="468"/>
      <c r="E63" s="468"/>
      <c r="F63" s="468"/>
      <c r="G63" s="468"/>
      <c r="H63" s="468"/>
      <c r="I63" s="468"/>
    </row>
    <row r="64" spans="1:9">
      <c r="A64" s="153">
        <v>1</v>
      </c>
      <c r="B64" s="468"/>
      <c r="C64" s="468"/>
      <c r="D64" s="468"/>
      <c r="E64" s="468"/>
      <c r="F64" s="468"/>
      <c r="G64" s="468"/>
      <c r="H64" s="468"/>
      <c r="I64" s="468"/>
    </row>
    <row r="65" spans="1:9">
      <c r="A65" s="153">
        <v>1</v>
      </c>
      <c r="B65" s="468"/>
      <c r="C65" s="468"/>
      <c r="D65" s="468"/>
      <c r="E65" s="468"/>
      <c r="F65" s="468"/>
      <c r="G65" s="468"/>
      <c r="H65" s="468"/>
      <c r="I65" s="468"/>
    </row>
    <row r="66" spans="1:9">
      <c r="A66" s="153">
        <v>1</v>
      </c>
      <c r="B66" s="468"/>
      <c r="C66" s="468"/>
      <c r="D66" s="468"/>
      <c r="E66" s="468"/>
      <c r="F66" s="468"/>
      <c r="G66" s="468"/>
      <c r="H66" s="468"/>
      <c r="I66" s="468"/>
    </row>
    <row r="67" spans="1:9">
      <c r="A67" s="153">
        <v>1</v>
      </c>
      <c r="B67" s="468"/>
      <c r="C67" s="468"/>
      <c r="D67" s="468"/>
      <c r="E67" s="468"/>
      <c r="F67" s="468"/>
      <c r="G67" s="468"/>
      <c r="H67" s="468"/>
      <c r="I67" s="468"/>
    </row>
    <row r="68" spans="1:9" ht="17.25" customHeight="1">
      <c r="A68" s="153">
        <v>1</v>
      </c>
      <c r="B68" s="468"/>
      <c r="C68" s="468"/>
      <c r="D68" s="468"/>
      <c r="E68" s="468"/>
      <c r="F68" s="468"/>
      <c r="G68" s="468"/>
      <c r="H68" s="468"/>
      <c r="I68" s="468"/>
    </row>
    <row r="69" spans="1:9">
      <c r="A69" s="153">
        <v>1</v>
      </c>
      <c r="B69" s="533" t="s">
        <v>289</v>
      </c>
      <c r="C69" s="533"/>
      <c r="D69" s="533"/>
      <c r="E69" s="533"/>
      <c r="F69" s="533"/>
      <c r="G69" s="533"/>
      <c r="H69" s="533"/>
      <c r="I69" s="533"/>
    </row>
    <row r="70" spans="1:9">
      <c r="A70" s="153">
        <v>1</v>
      </c>
      <c r="B70" s="533"/>
      <c r="C70" s="533"/>
      <c r="D70" s="533"/>
      <c r="E70" s="533"/>
      <c r="F70" s="533"/>
      <c r="G70" s="533"/>
      <c r="H70" s="533"/>
      <c r="I70" s="533"/>
    </row>
    <row r="71" spans="1:9">
      <c r="A71" s="153">
        <v>1</v>
      </c>
      <c r="B71" s="522" t="s">
        <v>284</v>
      </c>
      <c r="C71" s="522"/>
      <c r="D71" s="522"/>
      <c r="E71" s="530">
        <f>F43/D43</f>
        <v>1.1666666666666667</v>
      </c>
      <c r="F71" s="530"/>
      <c r="G71" s="530"/>
      <c r="H71" s="530"/>
      <c r="I71" s="530"/>
    </row>
    <row r="72" spans="1:9">
      <c r="A72" s="153">
        <v>1</v>
      </c>
      <c r="B72" s="522"/>
      <c r="C72" s="522"/>
      <c r="D72" s="522"/>
      <c r="E72" s="530"/>
      <c r="F72" s="530"/>
      <c r="G72" s="530"/>
      <c r="H72" s="530"/>
      <c r="I72" s="530"/>
    </row>
    <row r="73" spans="1:9">
      <c r="B73" s="522" t="s">
        <v>285</v>
      </c>
      <c r="C73" s="522"/>
      <c r="D73" s="522"/>
      <c r="E73" s="530">
        <f>F44/D44</f>
        <v>0</v>
      </c>
      <c r="F73" s="530"/>
      <c r="G73" s="530"/>
      <c r="H73" s="530"/>
      <c r="I73" s="530"/>
    </row>
    <row r="74" spans="1:9">
      <c r="B74" s="522"/>
      <c r="C74" s="522"/>
      <c r="D74" s="522"/>
      <c r="E74" s="530"/>
      <c r="F74" s="530"/>
      <c r="G74" s="530"/>
      <c r="H74" s="530"/>
      <c r="I74" s="530"/>
    </row>
    <row r="75" spans="1:9" ht="12.75" customHeight="1">
      <c r="B75" s="522" t="s">
        <v>133</v>
      </c>
      <c r="C75" s="522"/>
      <c r="D75" s="522"/>
      <c r="E75" s="530">
        <f>F45/D45</f>
        <v>0</v>
      </c>
      <c r="F75" s="530"/>
      <c r="G75" s="530"/>
      <c r="H75" s="530"/>
      <c r="I75" s="530"/>
    </row>
    <row r="76" spans="1:9" ht="12.75" customHeight="1">
      <c r="B76" s="522"/>
      <c r="C76" s="522"/>
      <c r="D76" s="522"/>
      <c r="E76" s="530"/>
      <c r="F76" s="530"/>
      <c r="G76" s="530"/>
      <c r="H76" s="530"/>
      <c r="I76" s="530"/>
    </row>
    <row r="77" spans="1:9">
      <c r="B77" s="522" t="s">
        <v>286</v>
      </c>
      <c r="C77" s="522"/>
      <c r="D77" s="522"/>
      <c r="E77" s="530">
        <f>F46/D46</f>
        <v>0</v>
      </c>
      <c r="F77" s="530"/>
      <c r="G77" s="530"/>
      <c r="H77" s="530"/>
      <c r="I77" s="530"/>
    </row>
    <row r="78" spans="1:9">
      <c r="B78" s="522"/>
      <c r="C78" s="522"/>
      <c r="D78" s="522"/>
      <c r="E78" s="530"/>
      <c r="F78" s="530"/>
      <c r="G78" s="530"/>
      <c r="H78" s="530"/>
      <c r="I78" s="530"/>
    </row>
    <row r="79" spans="1:9">
      <c r="B79" s="534"/>
      <c r="C79" s="534"/>
      <c r="D79" s="534"/>
      <c r="E79" s="534"/>
      <c r="F79" s="534"/>
      <c r="G79" s="534"/>
      <c r="H79" s="534"/>
      <c r="I79" s="534"/>
    </row>
  </sheetData>
  <dataConsolidate/>
  <mergeCells count="117">
    <mergeCell ref="B75:D76"/>
    <mergeCell ref="E75:I76"/>
    <mergeCell ref="B77:D78"/>
    <mergeCell ref="E77:I78"/>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4:I4"/>
    <mergeCell ref="B5:I5"/>
    <mergeCell ref="B6:C6"/>
    <mergeCell ref="D6:E6"/>
    <mergeCell ref="F6:G6"/>
    <mergeCell ref="H6:I6"/>
    <mergeCell ref="B9:I9"/>
    <mergeCell ref="B10:C10"/>
    <mergeCell ref="D10:E10"/>
    <mergeCell ref="F10:G10"/>
    <mergeCell ref="H10:I10"/>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s>
  <conditionalFormatting sqref="E71:I72">
    <cfRule type="dataBar" priority="4">
      <dataBar>
        <cfvo type="num" val="0"/>
        <cfvo type="num" val="1"/>
        <color rgb="FF00B050"/>
      </dataBar>
      <extLst>
        <ext xmlns:x14="http://schemas.microsoft.com/office/spreadsheetml/2009/9/main" uri="{B025F937-C7B1-47D3-B67F-A62EFF666E3E}">
          <x14:id>{9F333A53-6F87-40C9-9757-E2297608DE84}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{36748A3B-7F58-4B22-AD40-912B74A55356}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{42B3AD38-893C-48AE-8208-46DC09BD89DF}</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{FC007171-00EC-430E-B51E-26B84AFE9A51}</x14:id>
        </ext>
      </extLst>
    </cfRule>
  </conditionalFormatting>
  <pageMargins left="0.7" right="0.7" top="0.75" bottom="0.75" header="0.3" footer="0.3"/>
  <pageSetup scale="58" orientation="portrait" r:id="rId1"/>
  <rowBreaks count="1" manualBreakCount="1">
    <brk id="47" max="16383" man="1"/>
  </rowBreaks>
  <drawing r:id="rId2"/>
  <extLst>
    <ext xmlns:x14="http://schemas.microsoft.com/office/spreadsheetml/2009/9/main" uri="{78C0D931-6437-407d-A8EE-F0AAD7539E65}">
      <x14:conditionalFormattings>
        <x14:conditionalFormatting xmlns:xm="http://schemas.microsoft.com/office/excel/2006/main">
          <x14:cfRule type="dataBar" id="{9F333A53-6F87-40C9-9757-E2297608DE8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36748A3B-7F58-4B22-AD40-912B74A5535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2B3AD38-893C-48AE-8208-46DC09BD89DF}">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C007171-00EC-430E-B51E-26B84AFE9A5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12687350-32C4-40CB-8A48-500E386846BE}">
          <x14:formula1>
            <xm:f>'NO SE EDITA'!$J$3:$J$6</xm:f>
          </x14:formula1>
          <xm:sqref>F40:G40</xm:sqref>
        </x14:dataValidation>
        <x14:dataValidation type="list" allowBlank="1" showInputMessage="1" showErrorMessage="1" xr:uid="{D56715B4-DE32-4E10-9B20-3AF51D0F65E7}">
          <x14:formula1>
            <xm:f>'NO SE EDITA'!$F$3:$F$4</xm:f>
          </x14:formula1>
          <xm:sqref>F30:I30</xm:sqref>
        </x14:dataValidation>
        <x14:dataValidation type="list" allowBlank="1" showInputMessage="1" showErrorMessage="1" xr:uid="{1864C560-41BA-4D7F-B041-D740CC9DC065}">
          <x14:formula1>
            <xm:f>'NO SE EDITA'!$E$3:$E$4</xm:f>
          </x14:formula1>
          <xm:sqref>B30:E30</xm:sqref>
        </x14:dataValidation>
        <x14:dataValidation type="list" allowBlank="1" showInputMessage="1" showErrorMessage="1" xr:uid="{4FF8A005-B6EA-44E5-9470-616641A752B4}">
          <x14:formula1>
            <xm:f>'NO SE EDITA'!$M$3:$M$4</xm:f>
          </x14:formula1>
          <xm:sqref>D37:E37</xm:sqref>
        </x14:dataValidation>
        <x14:dataValidation type="list" allowBlank="1" showInputMessage="1" showErrorMessage="1" xr:uid="{0810D9ED-5CAC-4641-8DEB-A3F2B3BF9C57}">
          <x14:formula1>
            <xm:f>'NO SE EDITA'!$B$3:$B$4</xm:f>
          </x14:formula1>
          <xm:sqref>B27:C28</xm:sqref>
        </x14:dataValidation>
        <x14:dataValidation type="list" allowBlank="1" showInputMessage="1" showErrorMessage="1" xr:uid="{C3FC7D49-4278-4C6D-876B-9597648215FA}">
          <x14:formula1>
            <xm:f>'NO SE EDITA'!$D$3:$D$4</xm:f>
          </x14:formula1>
          <xm:sqref>F28</xm:sqref>
        </x14:dataValidation>
        <x14:dataValidation type="list" allowBlank="1" showInputMessage="1" showErrorMessage="1" xr:uid="{BD6FF799-5AC5-4258-8837-9A0DB39838CD}">
          <x14:formula1>
            <xm:f>'NO SE EDITA'!$H$3:$H$4</xm:f>
          </x14:formula1>
          <xm:sqref>F32:I32</xm:sqref>
        </x14:dataValidation>
        <x14:dataValidation type="list" allowBlank="1" showInputMessage="1" showErrorMessage="1" xr:uid="{35D67CB0-5D43-4C6F-BF57-069C8EA14E69}">
          <x14:formula1>
            <xm:f>'NO SE EDITA'!$G$3:$G$5</xm:f>
          </x14:formula1>
          <xm:sqref>B32:E32 D36:E36 H40:I40</xm:sqref>
        </x14:dataValidation>
        <x14:dataValidation type="list" allowBlank="1" showInputMessage="1" showErrorMessage="1" xr:uid="{C3F48766-EC74-4E6E-B0E5-26A731EE0FD7}">
          <x14:formula1>
            <xm:f>'NO SE EDITA'!$C$3:$C$6</xm:f>
          </x14:formula1>
          <xm:sqref>D28:E28</xm:sqref>
        </x14:dataValidation>
        <x14:dataValidation type="list" allowBlank="1" showInputMessage="1" showErrorMessage="1" xr:uid="{C4763004-5BF2-4419-AC0E-831016B4E27A}">
          <x14:formula1>
            <xm:f>'NO SE EDITA'!$L$3:$L$6</xm:f>
          </x14:formula1>
          <xm:sqref>I43:I46</xm:sqref>
        </x14:dataValidation>
        <x14:dataValidation type="list" allowBlank="1" showInputMessage="1" showErrorMessage="1" xr:uid="{5D0D2B44-C812-4EED-80AD-CB82B2CBD8B2}">
          <x14:formula1>
            <xm:f>'NO SE EDITA'!$K$3:$K$6</xm:f>
          </x14:formula1>
          <xm:sqref>H43:H46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2F971-B006-4E5C-8443-6C9E124C0234}">
  <dimension ref="A2:J79"/>
  <sheetViews>
    <sheetView topLeftCell="A20" zoomScaleNormal="100" workbookViewId="0">
      <selection activeCell="H23" sqref="H23:I25"/>
    </sheetView>
  </sheetViews>
  <sheetFormatPr baseColWidth="10" defaultRowHeight="12.75"/>
  <cols>
    <col min="1" max="1" width="4.33203125" style="133" customWidth="1"/>
    <col min="2" max="2" width="15.83203125" style="156" customWidth="1"/>
    <col min="3" max="3" width="15.83203125" style="132" customWidth="1"/>
    <col min="4" max="4" width="17.83203125" style="132" customWidth="1"/>
    <col min="5" max="5" width="17.5" style="132" customWidth="1"/>
    <col min="6" max="6" width="17.83203125" style="132" customWidth="1"/>
    <col min="7" max="7" width="19.5" style="132" customWidth="1"/>
    <col min="8" max="8" width="17.83203125" style="132" customWidth="1"/>
    <col min="9" max="9" width="23" style="132" customWidth="1"/>
    <col min="10" max="16384" width="12" style="132"/>
  </cols>
  <sheetData>
    <row r="2" spans="2:9" ht="18" customHeight="1"/>
    <row r="3" spans="2:9" ht="15" customHeight="1"/>
    <row r="4" spans="2:9" ht="34.5" customHeight="1">
      <c r="B4" s="465" t="s">
        <v>38</v>
      </c>
      <c r="C4" s="469"/>
      <c r="D4" s="469"/>
      <c r="E4" s="469"/>
      <c r="F4" s="469"/>
      <c r="G4" s="469"/>
      <c r="H4" s="469"/>
      <c r="I4" s="469"/>
    </row>
    <row r="5" spans="2:9" ht="19.5" customHeight="1">
      <c r="B5" s="460" t="s">
        <v>353</v>
      </c>
      <c r="C5" s="470"/>
      <c r="D5" s="470"/>
      <c r="E5" s="470"/>
      <c r="F5" s="470"/>
      <c r="G5" s="470"/>
      <c r="H5" s="470"/>
      <c r="I5" s="470"/>
    </row>
    <row r="6" spans="2:9" ht="31.5" customHeight="1">
      <c r="B6" s="471" t="s">
        <v>39</v>
      </c>
      <c r="C6" s="471"/>
      <c r="D6" s="472" t="str">
        <f>'FORMATO 2. POA - MIR'!D4:F4</f>
        <v>SECRETARIA GENERAL MUNICIPAL</v>
      </c>
      <c r="E6" s="472"/>
      <c r="F6" s="471" t="s">
        <v>42</v>
      </c>
      <c r="G6" s="471"/>
      <c r="H6" s="472">
        <v>2026</v>
      </c>
      <c r="I6" s="472"/>
    </row>
    <row r="7" spans="2:9" ht="54" customHeight="1">
      <c r="B7" s="471" t="s">
        <v>40</v>
      </c>
      <c r="C7" s="471"/>
      <c r="D7" s="472" t="s">
        <v>520</v>
      </c>
      <c r="E7" s="472"/>
      <c r="F7" s="471" t="s">
        <v>43</v>
      </c>
      <c r="G7" s="471"/>
      <c r="H7" s="472" t="s">
        <v>529</v>
      </c>
      <c r="I7" s="472"/>
    </row>
    <row r="8" spans="2:9" ht="41.25" customHeight="1">
      <c r="B8" s="484" t="s">
        <v>41</v>
      </c>
      <c r="C8" s="484"/>
      <c r="D8" s="531" t="s">
        <v>546</v>
      </c>
      <c r="E8" s="531"/>
      <c r="F8" s="471" t="s">
        <v>44</v>
      </c>
      <c r="G8" s="471"/>
      <c r="H8" s="472" t="s">
        <v>531</v>
      </c>
      <c r="I8" s="472"/>
    </row>
    <row r="9" spans="2:9">
      <c r="B9" s="479" t="s">
        <v>89</v>
      </c>
      <c r="C9" s="479"/>
      <c r="D9" s="479"/>
      <c r="E9" s="479"/>
      <c r="F9" s="479"/>
      <c r="G9" s="479"/>
      <c r="H9" s="479"/>
      <c r="I9" s="479"/>
    </row>
    <row r="10" spans="2:9" ht="132.75" customHeight="1">
      <c r="B10" s="473" t="s">
        <v>90</v>
      </c>
      <c r="C10" s="473"/>
      <c r="D10" s="472" t="str">
        <f>'FORMATO 2. POA - MIR'!C9</f>
        <v xml:space="preserve">ACUERDO 4. DESARROLLO SOSTENIBLE E INFRAESTRUCTURA SOLIDA Y TRASFORMADORA </v>
      </c>
      <c r="E10" s="472"/>
      <c r="F10" s="480" t="s">
        <v>91</v>
      </c>
      <c r="G10" s="480"/>
      <c r="H10" s="472" t="str">
        <f>'FORMATO 2. POA - MIR'!E9</f>
        <v>4.1 .3 Fortalecer la infraestructura eléctrica y la conectividad digital, garantizando servicios eficientes, mejorando la calidad de vida de las y los Zapotlanenses. 
4.1 .4 Generar mejores carreteras y caminos municipales, brindando mayor seguridad en los traslados de los usuarios de transporte público, como particulares en el municipio.</v>
      </c>
      <c r="I10" s="472"/>
    </row>
    <row r="11" spans="2:9" ht="120" customHeight="1">
      <c r="B11" s="480" t="s">
        <v>92</v>
      </c>
      <c r="C11" s="480"/>
      <c r="D11" s="472" t="str">
        <f>'FORMATO 2. POA - MIR'!C10</f>
        <v xml:space="preserve">ACUERDO 4. DESARROLLO SOSTENIBLE E INFRAESTRUCTURA SOLIDA Y TRASFORMADORA ZAPOTLÁN </v>
      </c>
      <c r="E11" s="472"/>
      <c r="F11" s="480" t="s">
        <v>94</v>
      </c>
      <c r="G11" s="480"/>
      <c r="H11" s="472" t="str">
        <f>'FORMATO 2. POA - MIR'!E10</f>
        <v>4.1.3.1 Ampliar la cobertura y mejorar la eficiencia de los servicios de electrificación y alumbrado público. Priorizando zonas con mayor rezago.	
4.1 .4.1 Rehabilitar carreteras, caminos rurales, brechas y puentes del municipio, optimizando los tiempos de traslado de los pobladores de Zapotlán.</v>
      </c>
      <c r="I11" s="472"/>
    </row>
    <row r="12" spans="2:9" ht="126" customHeight="1">
      <c r="B12" s="480" t="s">
        <v>95</v>
      </c>
      <c r="C12" s="480"/>
      <c r="D12" s="472" t="str">
        <f>'FORMATO 2. POA - MIR'!C11</f>
        <v xml:space="preserve">4.1 Garantizar la correcta gestión de recursos, detonando la infraestructura social y sostenible atreves de financiamiento de obras, acciones sociales básicas e inversiones que beneficien directamente a la población de Zapotlán. </v>
      </c>
      <c r="E12" s="472"/>
      <c r="F12" s="480" t="s">
        <v>96</v>
      </c>
      <c r="G12" s="480"/>
      <c r="H12" s="472" t="str">
        <f>'FORMATO 2. POA - MIR'!E11</f>
        <v>4.1.4.2 Promover las buenas prácticas y colaboración de mantenimiento y cuidado de las calles en el municipio, propiciando mejor calidad para los transeúntes de las localidades.</v>
      </c>
      <c r="I12" s="472"/>
    </row>
    <row r="13" spans="2:9" ht="15" customHeight="1">
      <c r="B13" s="499" t="s">
        <v>354</v>
      </c>
      <c r="C13" s="499"/>
      <c r="D13" s="499"/>
      <c r="E13" s="499"/>
      <c r="F13" s="499"/>
      <c r="G13" s="499"/>
      <c r="H13" s="499"/>
      <c r="I13" s="499"/>
    </row>
    <row r="14" spans="2:9">
      <c r="B14" s="473" t="s">
        <v>45</v>
      </c>
      <c r="C14" s="473"/>
      <c r="D14" s="473"/>
      <c r="E14" s="473"/>
      <c r="F14" s="473"/>
      <c r="G14" s="473"/>
      <c r="H14" s="473"/>
      <c r="I14" s="473"/>
    </row>
    <row r="15" spans="2:9">
      <c r="B15" s="498" t="str">
        <f>'FORMATO 2. POA - MIR'!B20</f>
        <v>Mantenimiento integral y sostenible para parques, jardines, destinados a la convivencia social, descanso y recreación. </v>
      </c>
      <c r="C15" s="498"/>
      <c r="D15" s="498"/>
      <c r="E15" s="498"/>
      <c r="F15" s="498"/>
      <c r="G15" s="498"/>
      <c r="H15" s="498"/>
      <c r="I15" s="498"/>
    </row>
    <row r="16" spans="2:9">
      <c r="B16" s="473" t="s">
        <v>48</v>
      </c>
      <c r="C16" s="473"/>
      <c r="D16" s="473"/>
      <c r="E16" s="473"/>
      <c r="F16" s="473"/>
      <c r="G16" s="473"/>
      <c r="H16" s="473"/>
      <c r="I16" s="473"/>
    </row>
    <row r="17" spans="2:9" ht="39" customHeight="1">
      <c r="B17" s="472" t="str">
        <f>'FORMATO 2. POA - MIR'!C20</f>
        <v>Garantizar que parques, jardines y zonas de uso común se mantengan en óptimas condiciones, poda y desbroce de árboles, arbustos y vegetación en general.</v>
      </c>
      <c r="C17" s="472"/>
      <c r="D17" s="472"/>
      <c r="E17" s="472"/>
      <c r="F17" s="472"/>
      <c r="G17" s="472"/>
      <c r="H17" s="472"/>
      <c r="I17" s="472"/>
    </row>
    <row r="18" spans="2:9" ht="18.75" customHeight="1">
      <c r="B18" s="499" t="s">
        <v>355</v>
      </c>
      <c r="C18" s="499"/>
      <c r="D18" s="499"/>
      <c r="E18" s="499"/>
      <c r="F18" s="499"/>
      <c r="G18" s="499"/>
      <c r="H18" s="499"/>
      <c r="I18" s="499"/>
    </row>
    <row r="19" spans="2:9">
      <c r="B19" s="475" t="s">
        <v>340</v>
      </c>
      <c r="C19" s="475"/>
      <c r="D19" s="475"/>
      <c r="E19" s="475"/>
      <c r="F19" s="475"/>
      <c r="G19" s="475"/>
      <c r="H19" s="475"/>
      <c r="I19" s="475"/>
    </row>
    <row r="20" spans="2:9">
      <c r="B20" s="472" t="str">
        <f>CALENDARIZACION!E29</f>
        <v>PMISEDPPJ = (PMISEDPPJP/ PMISEDPPJR) * 100</v>
      </c>
      <c r="C20" s="472"/>
      <c r="D20" s="472"/>
      <c r="E20" s="472"/>
      <c r="F20" s="472"/>
      <c r="G20" s="472"/>
      <c r="H20" s="472"/>
      <c r="I20" s="472"/>
    </row>
    <row r="21" spans="2:9">
      <c r="B21" s="475" t="s">
        <v>341</v>
      </c>
      <c r="C21" s="475"/>
      <c r="D21" s="475"/>
      <c r="E21" s="475"/>
      <c r="F21" s="475"/>
      <c r="G21" s="475"/>
      <c r="H21" s="475"/>
      <c r="I21" s="475"/>
    </row>
    <row r="22" spans="2:9" ht="28.5" customHeight="1">
      <c r="B22" s="486" t="s">
        <v>105</v>
      </c>
      <c r="C22" s="487"/>
      <c r="D22" s="488" t="s">
        <v>342</v>
      </c>
      <c r="E22" s="488"/>
      <c r="F22" s="487" t="s">
        <v>343</v>
      </c>
      <c r="G22" s="487"/>
      <c r="H22" s="480" t="s">
        <v>142</v>
      </c>
      <c r="I22" s="480"/>
    </row>
    <row r="23" spans="2:9" ht="62.25" customHeight="1">
      <c r="B23" s="472" t="s">
        <v>578</v>
      </c>
      <c r="C23" s="472"/>
      <c r="D23" s="478" t="s">
        <v>108</v>
      </c>
      <c r="E23" s="478"/>
      <c r="F23" s="472" t="str">
        <f>CALENDARIZACION!C29</f>
        <v xml:space="preserve">PMISEDPPJ
Porcentaje del mantenimiento integral y sostenible a los espacios destinados para parques y jardines  
</v>
      </c>
      <c r="G23" s="472"/>
      <c r="H23" s="518" t="str">
        <f>'FORMATO 2. POA - MIR'!E16</f>
        <v xml:space="preserve">Medios de verificación:Carpetas digitales, Carpetas físicas, Solicitudes ciudadanas y Archivos de control e inspecciones físicas.
Fuente de información: Estadísticas  de Población y Vivienda (INEGI), Estadísticas Datamun (CONEVAL)
https://sigeh.hidalgo.gob.mx/pags/info_reg/municipal/13082%20-%20Zapotl%C3%A1n%20de%20Ju%C3%A1rez.pdf
Periodicidad: Trimestral
Resguardante: DIRECCIÓN DE SERVICIOS PUBLICOS MUNICIPALES </v>
      </c>
      <c r="I23" s="506"/>
    </row>
    <row r="24" spans="2:9" ht="63.75" customHeight="1">
      <c r="B24" s="472" t="s">
        <v>579</v>
      </c>
      <c r="C24" s="472"/>
      <c r="D24" s="478" t="s">
        <v>108</v>
      </c>
      <c r="E24" s="478"/>
      <c r="F24" s="472" t="str">
        <f>CALENDARIZACION!D29</f>
        <v>PMISEDPPJP
Porcentaje del mantenimiento integral y sostenible a los espacios destinados para parques y jardines programados</v>
      </c>
      <c r="G24" s="472"/>
      <c r="H24" s="519"/>
      <c r="I24" s="508"/>
    </row>
    <row r="25" spans="2:9" ht="88.5" customHeight="1">
      <c r="B25" s="472" t="s">
        <v>580</v>
      </c>
      <c r="C25" s="472"/>
      <c r="D25" s="478" t="s">
        <v>108</v>
      </c>
      <c r="E25" s="478"/>
      <c r="F25" s="472" t="str">
        <f>CALENDARIZACION!D30</f>
        <v>PMISEDPPJR
Porcentaje del mantenimiento integral y sostenible a los espacios destinados para parques y jardines realizados</v>
      </c>
      <c r="G25" s="472"/>
      <c r="H25" s="520"/>
      <c r="I25" s="510"/>
    </row>
    <row r="26" spans="2:9" ht="12.75" customHeight="1">
      <c r="B26" s="504" t="s">
        <v>145</v>
      </c>
      <c r="C26" s="504"/>
      <c r="D26" s="504"/>
      <c r="E26" s="504"/>
      <c r="F26" s="504"/>
      <c r="G26" s="504"/>
      <c r="H26" s="504"/>
      <c r="I26" s="504"/>
    </row>
    <row r="27" spans="2:9" ht="15.75" customHeight="1">
      <c r="B27" s="473" t="s">
        <v>28</v>
      </c>
      <c r="C27" s="473"/>
      <c r="D27" s="473" t="s">
        <v>46</v>
      </c>
      <c r="E27" s="473"/>
      <c r="F27" s="473" t="s">
        <v>47</v>
      </c>
      <c r="G27" s="473"/>
      <c r="H27" s="473"/>
      <c r="I27" s="473"/>
    </row>
    <row r="28" spans="2:9" ht="18" customHeight="1">
      <c r="B28" s="472" t="s">
        <v>100</v>
      </c>
      <c r="C28" s="472"/>
      <c r="D28" s="472" t="s">
        <v>98</v>
      </c>
      <c r="E28" s="472"/>
      <c r="F28" s="472" t="s">
        <v>220</v>
      </c>
      <c r="G28" s="472"/>
      <c r="H28" s="472"/>
      <c r="I28" s="472"/>
    </row>
    <row r="29" spans="2:9" ht="18" customHeight="1">
      <c r="B29" s="473" t="s">
        <v>127</v>
      </c>
      <c r="C29" s="473"/>
      <c r="D29" s="473"/>
      <c r="E29" s="473"/>
      <c r="F29" s="474" t="s">
        <v>130</v>
      </c>
      <c r="G29" s="475"/>
      <c r="H29" s="475"/>
      <c r="I29" s="475"/>
    </row>
    <row r="30" spans="2:9" ht="13.5" customHeight="1">
      <c r="B30" s="472" t="s">
        <v>108</v>
      </c>
      <c r="C30" s="472"/>
      <c r="D30" s="472"/>
      <c r="E30" s="472"/>
      <c r="F30" s="472" t="s">
        <v>196</v>
      </c>
      <c r="G30" s="472"/>
      <c r="H30" s="472"/>
      <c r="I30" s="472"/>
    </row>
    <row r="31" spans="2:9" ht="15.75" customHeight="1">
      <c r="B31" s="501" t="s">
        <v>82</v>
      </c>
      <c r="C31" s="502"/>
      <c r="D31" s="502"/>
      <c r="E31" s="502"/>
      <c r="F31" s="474" t="s">
        <v>131</v>
      </c>
      <c r="G31" s="475"/>
      <c r="H31" s="475"/>
      <c r="I31" s="475"/>
    </row>
    <row r="32" spans="2:9" ht="15.75" customHeight="1">
      <c r="B32" s="472" t="s">
        <v>109</v>
      </c>
      <c r="C32" s="472"/>
      <c r="D32" s="472"/>
      <c r="E32" s="472"/>
      <c r="F32" s="472" t="s">
        <v>110</v>
      </c>
      <c r="G32" s="472"/>
      <c r="H32" s="472"/>
      <c r="I32" s="472"/>
    </row>
    <row r="33" spans="1:10" ht="14.25" customHeight="1">
      <c r="B33" s="479" t="s">
        <v>148</v>
      </c>
      <c r="C33" s="479"/>
      <c r="D33" s="479"/>
      <c r="E33" s="479"/>
      <c r="F33" s="479"/>
      <c r="G33" s="479"/>
      <c r="H33" s="479"/>
      <c r="I33" s="479"/>
    </row>
    <row r="34" spans="1:10" ht="13.5" customHeight="1">
      <c r="B34" s="502" t="s">
        <v>345</v>
      </c>
      <c r="C34" s="502"/>
      <c r="D34" s="502"/>
      <c r="E34" s="502"/>
      <c r="F34" s="475" t="s">
        <v>346</v>
      </c>
      <c r="G34" s="475"/>
      <c r="H34" s="475"/>
      <c r="I34" s="475"/>
    </row>
    <row r="35" spans="1:10">
      <c r="B35" s="503" t="s">
        <v>151</v>
      </c>
      <c r="C35" s="503"/>
      <c r="D35" s="490">
        <f>CALENDARIZACION!R29</f>
        <v>60</v>
      </c>
      <c r="E35" s="490"/>
      <c r="F35" s="472" t="s">
        <v>115</v>
      </c>
      <c r="G35" s="472"/>
      <c r="H35" s="512" t="s">
        <v>116</v>
      </c>
      <c r="I35" s="512"/>
    </row>
    <row r="36" spans="1:10">
      <c r="B36" s="503" t="s">
        <v>117</v>
      </c>
      <c r="C36" s="503"/>
      <c r="D36" s="478" t="s">
        <v>109</v>
      </c>
      <c r="E36" s="478"/>
      <c r="F36" s="472" t="s">
        <v>344</v>
      </c>
      <c r="G36" s="472"/>
      <c r="H36" s="513" t="s">
        <v>119</v>
      </c>
      <c r="I36" s="513"/>
    </row>
    <row r="37" spans="1:10">
      <c r="B37" s="503" t="s">
        <v>49</v>
      </c>
      <c r="C37" s="503"/>
      <c r="D37" s="478" t="s">
        <v>195</v>
      </c>
      <c r="E37" s="478"/>
      <c r="F37" s="472" t="s">
        <v>120</v>
      </c>
      <c r="G37" s="472"/>
      <c r="H37" s="511" t="s">
        <v>121</v>
      </c>
      <c r="I37" s="511"/>
    </row>
    <row r="38" spans="1:10">
      <c r="B38" s="475" t="s">
        <v>356</v>
      </c>
      <c r="C38" s="475"/>
      <c r="D38" s="475"/>
      <c r="E38" s="475"/>
      <c r="F38" s="475"/>
      <c r="G38" s="475"/>
      <c r="H38" s="475"/>
      <c r="I38" s="475"/>
    </row>
    <row r="39" spans="1:10">
      <c r="B39" s="480" t="s">
        <v>236</v>
      </c>
      <c r="C39" s="480"/>
      <c r="D39" s="480"/>
      <c r="E39" s="480"/>
      <c r="F39" s="480" t="s">
        <v>50</v>
      </c>
      <c r="G39" s="480"/>
      <c r="H39" s="480" t="s">
        <v>146</v>
      </c>
      <c r="I39" s="480"/>
    </row>
    <row r="40" spans="1:10">
      <c r="B40" s="490">
        <f>D43</f>
        <v>15</v>
      </c>
      <c r="C40" s="490"/>
      <c r="D40" s="490"/>
      <c r="E40" s="490"/>
      <c r="F40" s="490">
        <v>2026</v>
      </c>
      <c r="G40" s="490"/>
      <c r="H40" s="472" t="s">
        <v>109</v>
      </c>
      <c r="I40" s="472"/>
    </row>
    <row r="41" spans="1:10">
      <c r="B41" s="489" t="s">
        <v>149</v>
      </c>
      <c r="C41" s="489"/>
      <c r="D41" s="489"/>
      <c r="E41" s="489"/>
      <c r="F41" s="489"/>
      <c r="G41" s="489"/>
      <c r="H41" s="489"/>
      <c r="I41" s="489"/>
    </row>
    <row r="42" spans="1:10" ht="36">
      <c r="B42" s="473" t="s">
        <v>123</v>
      </c>
      <c r="C42" s="473"/>
      <c r="D42" s="141" t="s">
        <v>150</v>
      </c>
      <c r="E42" s="149" t="s">
        <v>85</v>
      </c>
      <c r="F42" s="474" t="s">
        <v>86</v>
      </c>
      <c r="G42" s="475"/>
      <c r="H42" s="114" t="s">
        <v>75</v>
      </c>
      <c r="I42" s="143" t="s">
        <v>76</v>
      </c>
    </row>
    <row r="43" spans="1:10">
      <c r="B43" s="472" t="s">
        <v>284</v>
      </c>
      <c r="C43" s="472"/>
      <c r="D43" s="117">
        <f>SUM(CALENDARIZACION!F29:H29)</f>
        <v>15</v>
      </c>
      <c r="E43" s="118">
        <v>0</v>
      </c>
      <c r="F43" s="514">
        <f>SUM(CALENDARIZACION!F30:H30)</f>
        <v>15</v>
      </c>
      <c r="G43" s="514"/>
      <c r="H43" s="144">
        <v>46027</v>
      </c>
      <c r="I43" s="144">
        <v>46111</v>
      </c>
      <c r="J43" s="155"/>
    </row>
    <row r="44" spans="1:10">
      <c r="B44" s="472" t="s">
        <v>285</v>
      </c>
      <c r="C44" s="472"/>
      <c r="D44" s="117">
        <f>SUM(CALENDARIZACION!I29:K29)</f>
        <v>15</v>
      </c>
      <c r="E44" s="120">
        <v>0</v>
      </c>
      <c r="F44" s="514">
        <f>SUM(CALENDARIZACION!I30:K30)</f>
        <v>0</v>
      </c>
      <c r="G44" s="514"/>
      <c r="H44" s="144"/>
      <c r="I44" s="144"/>
      <c r="J44" s="155"/>
    </row>
    <row r="45" spans="1:10">
      <c r="B45" s="472" t="s">
        <v>133</v>
      </c>
      <c r="C45" s="472"/>
      <c r="D45" s="117">
        <f>SUM(CALENDARIZACION!L29:N29)</f>
        <v>15</v>
      </c>
      <c r="E45" s="118">
        <v>0</v>
      </c>
      <c r="F45" s="514">
        <f>SUM(CALENDARIZACION!L30:N30)</f>
        <v>0</v>
      </c>
      <c r="G45" s="514"/>
      <c r="H45" s="144"/>
      <c r="I45" s="144"/>
    </row>
    <row r="46" spans="1:10">
      <c r="B46" s="472" t="s">
        <v>286</v>
      </c>
      <c r="C46" s="472"/>
      <c r="D46" s="117">
        <f>SUM(CALENDARIZACION!O29:Q29)</f>
        <v>15</v>
      </c>
      <c r="E46" s="118">
        <v>0</v>
      </c>
      <c r="F46" s="514">
        <f>SUM(CALENDARIZACION!O30:Q30)</f>
        <v>0</v>
      </c>
      <c r="G46" s="514"/>
      <c r="H46" s="144"/>
      <c r="I46" s="144"/>
    </row>
    <row r="47" spans="1:10" ht="24">
      <c r="B47" s="493" t="s">
        <v>352</v>
      </c>
      <c r="C47" s="493"/>
      <c r="D47" s="145">
        <f>F52</f>
        <v>60</v>
      </c>
      <c r="E47" s="145">
        <v>0</v>
      </c>
      <c r="F47" s="494">
        <f>G52</f>
        <v>15</v>
      </c>
      <c r="G47" s="494"/>
      <c r="H47" s="115" t="s">
        <v>152</v>
      </c>
      <c r="I47" s="146">
        <f>I52</f>
        <v>0.25</v>
      </c>
    </row>
    <row r="48" spans="1:10">
      <c r="A48" s="468"/>
      <c r="B48" s="468"/>
      <c r="C48" s="468"/>
      <c r="D48" s="468"/>
      <c r="E48" s="468"/>
      <c r="F48" s="468"/>
      <c r="G48" s="468"/>
      <c r="H48" s="468"/>
      <c r="I48" s="468"/>
    </row>
    <row r="49" spans="1:9" ht="22.5" customHeight="1">
      <c r="A49" s="468"/>
      <c r="B49" s="468"/>
      <c r="C49" s="468"/>
      <c r="D49" s="468"/>
      <c r="E49" s="468"/>
      <c r="F49" s="468"/>
      <c r="G49" s="468"/>
      <c r="H49" s="468"/>
      <c r="I49" s="468"/>
    </row>
    <row r="50" spans="1:9" ht="39" customHeight="1">
      <c r="B50" s="471" t="s">
        <v>164</v>
      </c>
      <c r="C50" s="473"/>
      <c r="D50" s="497" t="s">
        <v>52</v>
      </c>
      <c r="E50" s="497"/>
      <c r="F50" s="497" t="s">
        <v>158</v>
      </c>
      <c r="G50" s="497"/>
      <c r="H50" s="497"/>
      <c r="I50" s="497"/>
    </row>
    <row r="51" spans="1:9" ht="33.75" customHeight="1">
      <c r="B51" s="481" t="str">
        <f>D8</f>
        <v>PP4- A4 C1</v>
      </c>
      <c r="C51" s="481"/>
      <c r="D51" s="478" t="str">
        <f>B15</f>
        <v>Mantenimiento integral y sostenible para parques, jardines, destinados a la convivencia social, descanso y recreación. </v>
      </c>
      <c r="E51" s="478"/>
      <c r="F51" s="125" t="s">
        <v>159</v>
      </c>
      <c r="G51" s="115" t="s">
        <v>160</v>
      </c>
      <c r="H51" s="125" t="s">
        <v>67</v>
      </c>
      <c r="I51" s="126" t="s">
        <v>68</v>
      </c>
    </row>
    <row r="52" spans="1:9" ht="30" customHeight="1">
      <c r="B52" s="481"/>
      <c r="C52" s="481"/>
      <c r="D52" s="478"/>
      <c r="E52" s="478"/>
      <c r="F52" s="147">
        <f>CALENDARIZACION!S29</f>
        <v>60</v>
      </c>
      <c r="G52" s="119">
        <f>CALENDARIZACION!S30</f>
        <v>15</v>
      </c>
      <c r="H52" s="147">
        <f>CALENDARIZACION!T29</f>
        <v>45</v>
      </c>
      <c r="I52" s="148">
        <f>CALENDARIZACION!U29</f>
        <v>0.25</v>
      </c>
    </row>
    <row r="53" spans="1:9" ht="20.25" customHeight="1">
      <c r="A53" s="153">
        <v>1</v>
      </c>
      <c r="B53" s="468"/>
      <c r="C53" s="468"/>
      <c r="D53" s="468"/>
      <c r="E53" s="468"/>
      <c r="F53" s="468"/>
      <c r="G53" s="468"/>
      <c r="H53" s="468"/>
      <c r="I53" s="468"/>
    </row>
    <row r="54" spans="1:9">
      <c r="A54" s="153">
        <v>1</v>
      </c>
      <c r="B54" s="468"/>
      <c r="C54" s="468"/>
      <c r="D54" s="468"/>
      <c r="E54" s="468"/>
      <c r="F54" s="468"/>
      <c r="G54" s="468"/>
      <c r="H54" s="468"/>
      <c r="I54" s="468"/>
    </row>
    <row r="55" spans="1:9">
      <c r="A55" s="153">
        <v>1</v>
      </c>
      <c r="B55" s="468"/>
      <c r="C55" s="468"/>
      <c r="D55" s="468"/>
      <c r="E55" s="468"/>
      <c r="F55" s="468"/>
      <c r="G55" s="468"/>
      <c r="H55" s="468"/>
      <c r="I55" s="468"/>
    </row>
    <row r="56" spans="1:9">
      <c r="A56" s="153">
        <v>1</v>
      </c>
      <c r="B56" s="468"/>
      <c r="C56" s="468"/>
      <c r="D56" s="468"/>
      <c r="E56" s="468"/>
      <c r="F56" s="468"/>
      <c r="G56" s="468"/>
      <c r="H56" s="468"/>
      <c r="I56" s="468"/>
    </row>
    <row r="57" spans="1:9">
      <c r="A57" s="153">
        <v>1</v>
      </c>
      <c r="B57" s="468"/>
      <c r="C57" s="468"/>
      <c r="D57" s="468"/>
      <c r="E57" s="468"/>
      <c r="F57" s="468"/>
      <c r="G57" s="468"/>
      <c r="H57" s="468"/>
      <c r="I57" s="468"/>
    </row>
    <row r="58" spans="1:9">
      <c r="A58" s="153">
        <v>1</v>
      </c>
      <c r="B58" s="468"/>
      <c r="C58" s="468"/>
      <c r="D58" s="468"/>
      <c r="E58" s="468"/>
      <c r="F58" s="468"/>
      <c r="G58" s="468"/>
      <c r="H58" s="468"/>
      <c r="I58" s="468"/>
    </row>
    <row r="59" spans="1:9">
      <c r="A59" s="153">
        <v>1</v>
      </c>
      <c r="B59" s="468"/>
      <c r="C59" s="468"/>
      <c r="D59" s="468"/>
      <c r="E59" s="468"/>
      <c r="F59" s="468"/>
      <c r="G59" s="468"/>
      <c r="H59" s="468"/>
      <c r="I59" s="468"/>
    </row>
    <row r="60" spans="1:9">
      <c r="A60" s="153">
        <v>1</v>
      </c>
      <c r="B60" s="468"/>
      <c r="C60" s="468"/>
      <c r="D60" s="468"/>
      <c r="E60" s="468"/>
      <c r="F60" s="468"/>
      <c r="G60" s="468"/>
      <c r="H60" s="468"/>
      <c r="I60" s="468"/>
    </row>
    <row r="61" spans="1:9">
      <c r="A61" s="153">
        <v>1</v>
      </c>
      <c r="B61" s="468"/>
      <c r="C61" s="468"/>
      <c r="D61" s="468"/>
      <c r="E61" s="468"/>
      <c r="F61" s="468"/>
      <c r="G61" s="468"/>
      <c r="H61" s="468"/>
      <c r="I61" s="468"/>
    </row>
    <row r="62" spans="1:9">
      <c r="A62" s="153">
        <v>1</v>
      </c>
      <c r="B62" s="468"/>
      <c r="C62" s="468"/>
      <c r="D62" s="468"/>
      <c r="E62" s="468"/>
      <c r="F62" s="468"/>
      <c r="G62" s="468"/>
      <c r="H62" s="468"/>
      <c r="I62" s="468"/>
    </row>
    <row r="63" spans="1:9">
      <c r="A63" s="153">
        <v>1</v>
      </c>
      <c r="B63" s="468"/>
      <c r="C63" s="468"/>
      <c r="D63" s="468"/>
      <c r="E63" s="468"/>
      <c r="F63" s="468"/>
      <c r="G63" s="468"/>
      <c r="H63" s="468"/>
      <c r="I63" s="468"/>
    </row>
    <row r="64" spans="1:9">
      <c r="A64" s="153">
        <v>1</v>
      </c>
      <c r="B64" s="468"/>
      <c r="C64" s="468"/>
      <c r="D64" s="468"/>
      <c r="E64" s="468"/>
      <c r="F64" s="468"/>
      <c r="G64" s="468"/>
      <c r="H64" s="468"/>
      <c r="I64" s="468"/>
    </row>
    <row r="65" spans="1:9">
      <c r="A65" s="153">
        <v>1</v>
      </c>
      <c r="B65" s="468"/>
      <c r="C65" s="468"/>
      <c r="D65" s="468"/>
      <c r="E65" s="468"/>
      <c r="F65" s="468"/>
      <c r="G65" s="468"/>
      <c r="H65" s="468"/>
      <c r="I65" s="468"/>
    </row>
    <row r="66" spans="1:9">
      <c r="A66" s="153">
        <v>1</v>
      </c>
      <c r="B66" s="468"/>
      <c r="C66" s="468"/>
      <c r="D66" s="468"/>
      <c r="E66" s="468"/>
      <c r="F66" s="468"/>
      <c r="G66" s="468"/>
      <c r="H66" s="468"/>
      <c r="I66" s="468"/>
    </row>
    <row r="67" spans="1:9">
      <c r="A67" s="153">
        <v>1</v>
      </c>
      <c r="B67" s="468"/>
      <c r="C67" s="468"/>
      <c r="D67" s="468"/>
      <c r="E67" s="468"/>
      <c r="F67" s="468"/>
      <c r="G67" s="468"/>
      <c r="H67" s="468"/>
      <c r="I67" s="468"/>
    </row>
    <row r="68" spans="1:9" ht="17.25" customHeight="1">
      <c r="A68" s="153">
        <v>1</v>
      </c>
      <c r="B68" s="468"/>
      <c r="C68" s="468"/>
      <c r="D68" s="468"/>
      <c r="E68" s="468"/>
      <c r="F68" s="468"/>
      <c r="G68" s="468"/>
      <c r="H68" s="468"/>
      <c r="I68" s="468"/>
    </row>
    <row r="69" spans="1:9">
      <c r="A69" s="153">
        <v>1</v>
      </c>
      <c r="B69" s="533" t="s">
        <v>289</v>
      </c>
      <c r="C69" s="533"/>
      <c r="D69" s="533"/>
      <c r="E69" s="533"/>
      <c r="F69" s="533"/>
      <c r="G69" s="533"/>
      <c r="H69" s="533"/>
      <c r="I69" s="533"/>
    </row>
    <row r="70" spans="1:9">
      <c r="A70" s="153">
        <v>1</v>
      </c>
      <c r="B70" s="533"/>
      <c r="C70" s="533"/>
      <c r="D70" s="533"/>
      <c r="E70" s="533"/>
      <c r="F70" s="533"/>
      <c r="G70" s="533"/>
      <c r="H70" s="533"/>
      <c r="I70" s="533"/>
    </row>
    <row r="71" spans="1:9">
      <c r="A71" s="153">
        <v>1</v>
      </c>
      <c r="B71" s="522" t="s">
        <v>284</v>
      </c>
      <c r="C71" s="522"/>
      <c r="D71" s="522"/>
      <c r="E71" s="530">
        <f>F43/D43</f>
        <v>1</v>
      </c>
      <c r="F71" s="530"/>
      <c r="G71" s="530"/>
      <c r="H71" s="530"/>
      <c r="I71" s="530"/>
    </row>
    <row r="72" spans="1:9">
      <c r="A72" s="153">
        <v>1</v>
      </c>
      <c r="B72" s="522"/>
      <c r="C72" s="522"/>
      <c r="D72" s="522"/>
      <c r="E72" s="530"/>
      <c r="F72" s="530"/>
      <c r="G72" s="530"/>
      <c r="H72" s="530"/>
      <c r="I72" s="530"/>
    </row>
    <row r="73" spans="1:9">
      <c r="B73" s="522" t="s">
        <v>285</v>
      </c>
      <c r="C73" s="522"/>
      <c r="D73" s="522"/>
      <c r="E73" s="530">
        <f>F44/D44</f>
        <v>0</v>
      </c>
      <c r="F73" s="530"/>
      <c r="G73" s="530"/>
      <c r="H73" s="530"/>
      <c r="I73" s="530"/>
    </row>
    <row r="74" spans="1:9">
      <c r="B74" s="522"/>
      <c r="C74" s="522"/>
      <c r="D74" s="522"/>
      <c r="E74" s="530"/>
      <c r="F74" s="530"/>
      <c r="G74" s="530"/>
      <c r="H74" s="530"/>
      <c r="I74" s="530"/>
    </row>
    <row r="75" spans="1:9" ht="12.75" customHeight="1">
      <c r="B75" s="522" t="s">
        <v>133</v>
      </c>
      <c r="C75" s="522"/>
      <c r="D75" s="522"/>
      <c r="E75" s="530">
        <f>F45/D45</f>
        <v>0</v>
      </c>
      <c r="F75" s="530"/>
      <c r="G75" s="530"/>
      <c r="H75" s="530"/>
      <c r="I75" s="530"/>
    </row>
    <row r="76" spans="1:9" ht="12.75" customHeight="1">
      <c r="B76" s="522"/>
      <c r="C76" s="522"/>
      <c r="D76" s="522"/>
      <c r="E76" s="530"/>
      <c r="F76" s="530"/>
      <c r="G76" s="530"/>
      <c r="H76" s="530"/>
      <c r="I76" s="530"/>
    </row>
    <row r="77" spans="1:9">
      <c r="B77" s="522" t="s">
        <v>286</v>
      </c>
      <c r="C77" s="522"/>
      <c r="D77" s="522"/>
      <c r="E77" s="530">
        <f>F46/D46</f>
        <v>0</v>
      </c>
      <c r="F77" s="530"/>
      <c r="G77" s="530"/>
      <c r="H77" s="530"/>
      <c r="I77" s="530"/>
    </row>
    <row r="78" spans="1:9">
      <c r="B78" s="522"/>
      <c r="C78" s="522"/>
      <c r="D78" s="522"/>
      <c r="E78" s="530"/>
      <c r="F78" s="530"/>
      <c r="G78" s="530"/>
      <c r="H78" s="530"/>
      <c r="I78" s="530"/>
    </row>
    <row r="79" spans="1:9">
      <c r="B79" s="555"/>
      <c r="C79" s="555"/>
      <c r="D79" s="555"/>
      <c r="E79" s="555"/>
      <c r="F79" s="555"/>
      <c r="G79" s="555"/>
      <c r="H79" s="555"/>
      <c r="I79" s="555"/>
    </row>
  </sheetData>
  <dataConsolidate/>
  <mergeCells count="117">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{8D7163D5-9460-47E9-B8E4-97DB211A4B5C}</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{2C3B128E-1941-4851-BCF2-0B4CB9D3FBD3}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{32FE304D-5AC9-44F8-BE30-41FF8E4C2561}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{1CB0B1F9-44B2-4833-880A-71F96193CD83}</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8D7163D5-9460-47E9-B8E4-97DB211A4B5C}">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2C3B128E-1941-4851-BCF2-0B4CB9D3FBD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32FE304D-5AC9-44F8-BE30-41FF8E4C256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1CB0B1F9-44B2-4833-880A-71F96193CD8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ECF4F29-66D2-4CD6-BB9E-C7E2A7FB9C82}">
          <x14:formula1>
            <xm:f>'NO SE EDITA'!$K$3:$K$6</xm:f>
          </x14:formula1>
          <xm:sqref>H43:H46</xm:sqref>
        </x14:dataValidation>
        <x14:dataValidation type="list" allowBlank="1" showInputMessage="1" showErrorMessage="1" xr:uid="{2AFE8626-7399-44E9-9A33-9512670D23C8}">
          <x14:formula1>
            <xm:f>'NO SE EDITA'!$L$3:$L$6</xm:f>
          </x14:formula1>
          <xm:sqref>I43:I46</xm:sqref>
        </x14:dataValidation>
        <x14:dataValidation type="list" allowBlank="1" showInputMessage="1" showErrorMessage="1" xr:uid="{AE6CF220-A0DC-4618-A33B-01962DDBEFD2}">
          <x14:formula1>
            <xm:f>'NO SE EDITA'!$C$3:$C$6</xm:f>
          </x14:formula1>
          <xm:sqref>D28:E28</xm:sqref>
        </x14:dataValidation>
        <x14:dataValidation type="list" allowBlank="1" showInputMessage="1" showErrorMessage="1" xr:uid="{BEEC1DCB-355B-4B59-9235-928AC81F908E}">
          <x14:formula1>
            <xm:f>'NO SE EDITA'!$G$3:$G$5</xm:f>
          </x14:formula1>
          <xm:sqref>B32:E32 D36:E36 H40:I40</xm:sqref>
        </x14:dataValidation>
        <x14:dataValidation type="list" allowBlank="1" showInputMessage="1" showErrorMessage="1" xr:uid="{EB579752-2C4C-4CCA-B7D4-EA460841BF38}">
          <x14:formula1>
            <xm:f>'NO SE EDITA'!$H$3:$H$4</xm:f>
          </x14:formula1>
          <xm:sqref>F32:I32</xm:sqref>
        </x14:dataValidation>
        <x14:dataValidation type="list" allowBlank="1" showInputMessage="1" showErrorMessage="1" xr:uid="{9D896E0F-CC74-4BAD-B80A-2A5B06CA6B92}">
          <x14:formula1>
            <xm:f>'NO SE EDITA'!$D$3:$D$4</xm:f>
          </x14:formula1>
          <xm:sqref>F28</xm:sqref>
        </x14:dataValidation>
        <x14:dataValidation type="list" allowBlank="1" showInputMessage="1" showErrorMessage="1" xr:uid="{E80B9C5F-585B-4317-8219-A055C3C3FEFD}">
          <x14:formula1>
            <xm:f>'NO SE EDITA'!$B$3:$B$4</xm:f>
          </x14:formula1>
          <xm:sqref>B27:C28</xm:sqref>
        </x14:dataValidation>
        <x14:dataValidation type="list" allowBlank="1" showInputMessage="1" showErrorMessage="1" xr:uid="{9BF63D25-5072-4492-8B09-F5FFB02321C1}">
          <x14:formula1>
            <xm:f>'NO SE EDITA'!$M$3:$M$4</xm:f>
          </x14:formula1>
          <xm:sqref>D37:E37</xm:sqref>
        </x14:dataValidation>
        <x14:dataValidation type="list" allowBlank="1" showInputMessage="1" showErrorMessage="1" xr:uid="{4D64DEB1-FC43-4351-8E66-9ABE8C5A1735}">
          <x14:formula1>
            <xm:f>'NO SE EDITA'!$E$3:$E$4</xm:f>
          </x14:formula1>
          <xm:sqref>B30:E30</xm:sqref>
        </x14:dataValidation>
        <x14:dataValidation type="list" allowBlank="1" showInputMessage="1" showErrorMessage="1" xr:uid="{3BC7F5F6-74EF-4113-92FF-8834F750B13A}">
          <x14:formula1>
            <xm:f>'NO SE EDITA'!$F$3:$F$4</xm:f>
          </x14:formula1>
          <xm:sqref>F30:I30</xm:sqref>
        </x14:dataValidation>
        <x14:dataValidation type="list" allowBlank="1" showInputMessage="1" showErrorMessage="1" xr:uid="{DF8DE696-C953-4A5C-B0B9-D209F7E3C284}">
          <x14:formula1>
            <xm:f>'NO SE EDITA'!$J$3:$J$6</xm:f>
          </x14:formula1>
          <xm:sqref>F40:G40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F40A7-9C31-48F7-A875-952F9C17C4D0}">
  <dimension ref="A2:J79"/>
  <sheetViews>
    <sheetView topLeftCell="A18" zoomScale="87" zoomScaleNormal="87" workbookViewId="0">
      <selection activeCell="H23" sqref="H23:I25"/>
    </sheetView>
  </sheetViews>
  <sheetFormatPr baseColWidth="10" defaultRowHeight="12.75"/>
  <cols>
    <col min="1" max="1" width="4.33203125" style="133" customWidth="1"/>
    <col min="2" max="2" width="15.83203125" style="156" customWidth="1"/>
    <col min="3" max="3" width="15.83203125" style="132" customWidth="1"/>
    <col min="4" max="6" width="17.83203125" style="132" customWidth="1"/>
    <col min="7" max="7" width="20.5" style="132" customWidth="1"/>
    <col min="8" max="8" width="17.83203125" style="132" customWidth="1"/>
    <col min="9" max="9" width="25.1640625" style="132" customWidth="1"/>
    <col min="10" max="16384" width="12" style="132"/>
  </cols>
  <sheetData>
    <row r="2" spans="2:9" ht="18" customHeight="1"/>
    <row r="3" spans="2:9" ht="15" customHeight="1"/>
    <row r="4" spans="2:9" ht="34.5" customHeight="1">
      <c r="B4" s="465" t="s">
        <v>38</v>
      </c>
      <c r="C4" s="469"/>
      <c r="D4" s="469"/>
      <c r="E4" s="469"/>
      <c r="F4" s="469"/>
      <c r="G4" s="469"/>
      <c r="H4" s="469"/>
      <c r="I4" s="469"/>
    </row>
    <row r="5" spans="2:9" ht="19.5" customHeight="1">
      <c r="B5" s="460" t="s">
        <v>353</v>
      </c>
      <c r="C5" s="470"/>
      <c r="D5" s="470"/>
      <c r="E5" s="470"/>
      <c r="F5" s="470"/>
      <c r="G5" s="470"/>
      <c r="H5" s="470"/>
      <c r="I5" s="470"/>
    </row>
    <row r="6" spans="2:9" ht="31.5" customHeight="1">
      <c r="B6" s="471" t="s">
        <v>39</v>
      </c>
      <c r="C6" s="471"/>
      <c r="D6" s="472" t="str">
        <f>'FORMATO 2. POA - MIR'!D4:F4</f>
        <v>SECRETARIA GENERAL MUNICIPAL</v>
      </c>
      <c r="E6" s="472"/>
      <c r="F6" s="471" t="s">
        <v>42</v>
      </c>
      <c r="G6" s="471"/>
      <c r="H6" s="472">
        <v>2026</v>
      </c>
      <c r="I6" s="472"/>
    </row>
    <row r="7" spans="2:9" ht="54" customHeight="1">
      <c r="B7" s="471" t="s">
        <v>40</v>
      </c>
      <c r="C7" s="471"/>
      <c r="D7" s="472" t="s">
        <v>535</v>
      </c>
      <c r="E7" s="472"/>
      <c r="F7" s="471" t="s">
        <v>43</v>
      </c>
      <c r="G7" s="471"/>
      <c r="H7" s="472" t="s">
        <v>529</v>
      </c>
      <c r="I7" s="472"/>
    </row>
    <row r="8" spans="2:9" ht="41.25" customHeight="1">
      <c r="B8" s="484" t="s">
        <v>41</v>
      </c>
      <c r="C8" s="484"/>
      <c r="D8" s="485" t="s">
        <v>545</v>
      </c>
      <c r="E8" s="485"/>
      <c r="F8" s="471" t="s">
        <v>44</v>
      </c>
      <c r="G8" s="471"/>
      <c r="H8" s="472" t="s">
        <v>350</v>
      </c>
      <c r="I8" s="472"/>
    </row>
    <row r="9" spans="2:9">
      <c r="B9" s="479" t="s">
        <v>89</v>
      </c>
      <c r="C9" s="479"/>
      <c r="D9" s="479"/>
      <c r="E9" s="479"/>
      <c r="F9" s="479"/>
      <c r="G9" s="479"/>
      <c r="H9" s="479"/>
      <c r="I9" s="479"/>
    </row>
    <row r="10" spans="2:9" ht="133.5" customHeight="1">
      <c r="B10" s="473" t="s">
        <v>90</v>
      </c>
      <c r="C10" s="473"/>
      <c r="D10" s="472" t="str">
        <f>'FORMATO 2. POA - MIR'!C9</f>
        <v xml:space="preserve">ACUERDO 4. DESARROLLO SOSTENIBLE E INFRAESTRUCTURA SOLIDA Y TRASFORMADORA </v>
      </c>
      <c r="E10" s="472"/>
      <c r="F10" s="480" t="s">
        <v>91</v>
      </c>
      <c r="G10" s="480"/>
      <c r="H10" s="472" t="str">
        <f>'FORMATO 2. POA - MIR'!E9</f>
        <v>4.1 .3 Fortalecer la infraestructura eléctrica y la conectividad digital, garantizando servicios eficientes, mejorando la calidad de vida de las y los Zapotlanenses. 
4.1 .4 Generar mejores carreteras y caminos municipales, brindando mayor seguridad en los traslados de los usuarios de transporte público, como particulares en el municipio.</v>
      </c>
      <c r="I10" s="472"/>
    </row>
    <row r="11" spans="2:9" ht="131.25" customHeight="1">
      <c r="B11" s="480" t="s">
        <v>92</v>
      </c>
      <c r="C11" s="480"/>
      <c r="D11" s="472" t="str">
        <f>'FORMATO 2. POA - MIR'!C10</f>
        <v xml:space="preserve">ACUERDO 4. DESARROLLO SOSTENIBLE E INFRAESTRUCTURA SOLIDA Y TRASFORMADORA ZAPOTLÁN </v>
      </c>
      <c r="E11" s="472"/>
      <c r="F11" s="480" t="s">
        <v>94</v>
      </c>
      <c r="G11" s="480"/>
      <c r="H11" s="472" t="str">
        <f>'FORMATO 2. POA - MIR'!E10</f>
        <v>4.1.3.1 Ampliar la cobertura y mejorar la eficiencia de los servicios de electrificación y alumbrado público. Priorizando zonas con mayor rezago.	
4.1 .4.1 Rehabilitar carreteras, caminos rurales, brechas y puentes del municipio, optimizando los tiempos de traslado de los pobladores de Zapotlán.</v>
      </c>
      <c r="I11" s="472"/>
    </row>
    <row r="12" spans="2:9" ht="126" customHeight="1">
      <c r="B12" s="480" t="s">
        <v>95</v>
      </c>
      <c r="C12" s="480"/>
      <c r="D12" s="472" t="str">
        <f>'FORMATO 2. POA - MIR'!C11</f>
        <v xml:space="preserve">4.1 Garantizar la correcta gestión de recursos, detonando la infraestructura social y sostenible atreves de financiamiento de obras, acciones sociales básicas e inversiones que beneficien directamente a la población de Zapotlán. </v>
      </c>
      <c r="E12" s="472"/>
      <c r="F12" s="480" t="s">
        <v>96</v>
      </c>
      <c r="G12" s="480"/>
      <c r="H12" s="472" t="str">
        <f>'FORMATO 2. POA - MIR'!E11</f>
        <v>4.1.4.2 Promover las buenas prácticas y colaboración de mantenimiento y cuidado de las calles en el municipio, propiciando mejor calidad para los transeúntes de las localidades.</v>
      </c>
      <c r="I12" s="472"/>
    </row>
    <row r="13" spans="2:9" ht="15" customHeight="1">
      <c r="B13" s="499" t="s">
        <v>354</v>
      </c>
      <c r="C13" s="499"/>
      <c r="D13" s="499"/>
      <c r="E13" s="499"/>
      <c r="F13" s="499"/>
      <c r="G13" s="499"/>
      <c r="H13" s="499"/>
      <c r="I13" s="499"/>
    </row>
    <row r="14" spans="2:9">
      <c r="B14" s="473" t="s">
        <v>45</v>
      </c>
      <c r="C14" s="473"/>
      <c r="D14" s="473"/>
      <c r="E14" s="473"/>
      <c r="F14" s="473"/>
      <c r="G14" s="473"/>
      <c r="H14" s="473"/>
      <c r="I14" s="473"/>
    </row>
    <row r="15" spans="2:9">
      <c r="B15" s="498" t="str">
        <f>'FORMATO 2. POA - MIR'!B21</f>
        <v xml:space="preserve">Rehabilitación, construcción y mantenimiento con perspectiva de género a los espacios públicos del municipio, para las personas con discapacidad, mujeres, niñas, niños </v>
      </c>
      <c r="C15" s="498"/>
      <c r="D15" s="498"/>
      <c r="E15" s="498"/>
      <c r="F15" s="498"/>
      <c r="G15" s="498"/>
      <c r="H15" s="498"/>
      <c r="I15" s="498"/>
    </row>
    <row r="16" spans="2:9">
      <c r="B16" s="473" t="s">
        <v>48</v>
      </c>
      <c r="C16" s="473"/>
      <c r="D16" s="473"/>
      <c r="E16" s="473"/>
      <c r="F16" s="473"/>
      <c r="G16" s="473"/>
      <c r="H16" s="473"/>
      <c r="I16" s="473"/>
    </row>
    <row r="17" spans="2:9" ht="39" customHeight="1">
      <c r="B17" s="472" t="str">
        <f>'FORMATO 2. POA - MIR'!C21</f>
        <v>Se realizan mantenimiento de instalaciones que integren criterios de equidad, ergonomía y movilidad inclusiva. considerando un enfoque inclusivo, seguro y accesible para todas las personas, con especial atención a grupos prioritarios</v>
      </c>
      <c r="C17" s="472"/>
      <c r="D17" s="472"/>
      <c r="E17" s="472"/>
      <c r="F17" s="472"/>
      <c r="G17" s="472"/>
      <c r="H17" s="472"/>
      <c r="I17" s="472"/>
    </row>
    <row r="18" spans="2:9" ht="18.75" customHeight="1">
      <c r="B18" s="499" t="s">
        <v>355</v>
      </c>
      <c r="C18" s="499"/>
      <c r="D18" s="499"/>
      <c r="E18" s="499"/>
      <c r="F18" s="499"/>
      <c r="G18" s="499"/>
      <c r="H18" s="499"/>
      <c r="I18" s="499"/>
    </row>
    <row r="19" spans="2:9">
      <c r="B19" s="475" t="s">
        <v>340</v>
      </c>
      <c r="C19" s="475"/>
      <c r="D19" s="475"/>
      <c r="E19" s="475"/>
      <c r="F19" s="475"/>
      <c r="G19" s="475"/>
      <c r="H19" s="475"/>
      <c r="I19" s="475"/>
    </row>
    <row r="20" spans="2:9">
      <c r="B20" s="472" t="str">
        <f>CALENDARIZACION!E32</f>
        <v>PEPRCCAUPG= (PEPRCCAUPGP / PEPRCCAUPGR) * 100</v>
      </c>
      <c r="C20" s="472"/>
      <c r="D20" s="472"/>
      <c r="E20" s="472"/>
      <c r="F20" s="472"/>
      <c r="G20" s="472"/>
      <c r="H20" s="472"/>
      <c r="I20" s="472"/>
    </row>
    <row r="21" spans="2:9">
      <c r="B21" s="475" t="s">
        <v>341</v>
      </c>
      <c r="C21" s="475"/>
      <c r="D21" s="475"/>
      <c r="E21" s="475"/>
      <c r="F21" s="475"/>
      <c r="G21" s="475"/>
      <c r="H21" s="475"/>
      <c r="I21" s="475"/>
    </row>
    <row r="22" spans="2:9" ht="28.5" customHeight="1">
      <c r="B22" s="486" t="s">
        <v>105</v>
      </c>
      <c r="C22" s="487"/>
      <c r="D22" s="488" t="s">
        <v>342</v>
      </c>
      <c r="E22" s="488"/>
      <c r="F22" s="487" t="s">
        <v>343</v>
      </c>
      <c r="G22" s="487"/>
      <c r="H22" s="480" t="s">
        <v>142</v>
      </c>
      <c r="I22" s="480"/>
    </row>
    <row r="23" spans="2:9" ht="79.5" customHeight="1">
      <c r="B23" s="472" t="s">
        <v>581</v>
      </c>
      <c r="C23" s="472"/>
      <c r="D23" s="478" t="s">
        <v>108</v>
      </c>
      <c r="E23" s="478"/>
      <c r="F23" s="472" t="str">
        <f>CALENDARIZACION!C32</f>
        <v xml:space="preserve">
PEPRCCAUPG
Porcentaje de espacios públicos rehabilitados y construidos con criterios de accesibilidad universal y perspectiva de género</v>
      </c>
      <c r="G23" s="472"/>
      <c r="H23" s="518" t="str">
        <f>'FORMATO 2. POA - MIR'!E16</f>
        <v xml:space="preserve">Medios de verificación:Carpetas digitales, Carpetas físicas, Solicitudes ciudadanas y Archivos de control e inspecciones físicas.
Fuente de información: Estadísticas  de Población y Vivienda (INEGI), Estadísticas Datamun (CONEVAL)
https://sigeh.hidalgo.gob.mx/pags/info_reg/municipal/13082%20-%20Zapotl%C3%A1n%20de%20Ju%C3%A1rez.pdf
Periodicidad: Trimestral
Resguardante: DIRECCIÓN DE SERVICIOS PUBLICOS MUNICIPALES </v>
      </c>
      <c r="I23" s="506"/>
    </row>
    <row r="24" spans="2:9" ht="76.5" customHeight="1">
      <c r="B24" s="472" t="s">
        <v>582</v>
      </c>
      <c r="C24" s="472"/>
      <c r="D24" s="478" t="s">
        <v>108</v>
      </c>
      <c r="E24" s="478"/>
      <c r="F24" s="472" t="str">
        <f>CALENDARIZACION!D32</f>
        <v>PEPRCCAUPGP
Porcentaje de espacios públicos rehabilitados y construidos con criterios de accesibilidad universal y perspectiva de género programados</v>
      </c>
      <c r="G24" s="472"/>
      <c r="H24" s="519"/>
      <c r="I24" s="508"/>
    </row>
    <row r="25" spans="2:9" ht="68.25" customHeight="1">
      <c r="B25" s="472" t="s">
        <v>583</v>
      </c>
      <c r="C25" s="472"/>
      <c r="D25" s="478" t="s">
        <v>108</v>
      </c>
      <c r="E25" s="478"/>
      <c r="F25" s="472" t="str">
        <f>CALENDARIZACION!D33</f>
        <v>PEPRCCAUPGR
Porcentaje de espacios públicos rehabilitados y construidos con criterios de accesibilidad universal y perspectiva de género realizados</v>
      </c>
      <c r="G25" s="472"/>
      <c r="H25" s="520"/>
      <c r="I25" s="510"/>
    </row>
    <row r="26" spans="2:9" ht="12.75" customHeight="1">
      <c r="B26" s="504" t="s">
        <v>145</v>
      </c>
      <c r="C26" s="504"/>
      <c r="D26" s="504"/>
      <c r="E26" s="504"/>
      <c r="F26" s="504"/>
      <c r="G26" s="504"/>
      <c r="H26" s="504"/>
      <c r="I26" s="504"/>
    </row>
    <row r="27" spans="2:9" ht="15.75" customHeight="1">
      <c r="B27" s="473" t="s">
        <v>28</v>
      </c>
      <c r="C27" s="473"/>
      <c r="D27" s="473" t="s">
        <v>46</v>
      </c>
      <c r="E27" s="473"/>
      <c r="F27" s="473" t="s">
        <v>47</v>
      </c>
      <c r="G27" s="473"/>
      <c r="H27" s="473"/>
      <c r="I27" s="473"/>
    </row>
    <row r="28" spans="2:9" ht="18" customHeight="1">
      <c r="B28" s="472" t="s">
        <v>100</v>
      </c>
      <c r="C28" s="472"/>
      <c r="D28" s="472" t="s">
        <v>98</v>
      </c>
      <c r="E28" s="472"/>
      <c r="F28" s="472" t="s">
        <v>220</v>
      </c>
      <c r="G28" s="472"/>
      <c r="H28" s="472"/>
      <c r="I28" s="472"/>
    </row>
    <row r="29" spans="2:9" ht="18" customHeight="1">
      <c r="B29" s="473" t="s">
        <v>127</v>
      </c>
      <c r="C29" s="473"/>
      <c r="D29" s="473"/>
      <c r="E29" s="473"/>
      <c r="F29" s="474" t="s">
        <v>130</v>
      </c>
      <c r="G29" s="475"/>
      <c r="H29" s="475"/>
      <c r="I29" s="475"/>
    </row>
    <row r="30" spans="2:9" ht="13.5" customHeight="1">
      <c r="B30" s="472" t="s">
        <v>108</v>
      </c>
      <c r="C30" s="472"/>
      <c r="D30" s="472"/>
      <c r="E30" s="472"/>
      <c r="F30" s="472" t="s">
        <v>196</v>
      </c>
      <c r="G30" s="472"/>
      <c r="H30" s="472"/>
      <c r="I30" s="472"/>
    </row>
    <row r="31" spans="2:9" ht="15.75" customHeight="1">
      <c r="B31" s="501" t="s">
        <v>82</v>
      </c>
      <c r="C31" s="502"/>
      <c r="D31" s="502"/>
      <c r="E31" s="502"/>
      <c r="F31" s="474" t="s">
        <v>131</v>
      </c>
      <c r="G31" s="475"/>
      <c r="H31" s="475"/>
      <c r="I31" s="475"/>
    </row>
    <row r="32" spans="2:9" ht="15.75" customHeight="1">
      <c r="B32" s="472" t="s">
        <v>109</v>
      </c>
      <c r="C32" s="472"/>
      <c r="D32" s="472"/>
      <c r="E32" s="472"/>
      <c r="F32" s="472" t="s">
        <v>110</v>
      </c>
      <c r="G32" s="472"/>
      <c r="H32" s="472"/>
      <c r="I32" s="472"/>
    </row>
    <row r="33" spans="1:10" ht="14.25" customHeight="1">
      <c r="B33" s="479" t="s">
        <v>148</v>
      </c>
      <c r="C33" s="479"/>
      <c r="D33" s="479"/>
      <c r="E33" s="479"/>
      <c r="F33" s="479"/>
      <c r="G33" s="479"/>
      <c r="H33" s="479"/>
      <c r="I33" s="479"/>
    </row>
    <row r="34" spans="1:10" ht="13.5" customHeight="1">
      <c r="B34" s="502" t="s">
        <v>345</v>
      </c>
      <c r="C34" s="502"/>
      <c r="D34" s="502"/>
      <c r="E34" s="502"/>
      <c r="F34" s="475" t="s">
        <v>346</v>
      </c>
      <c r="G34" s="475"/>
      <c r="H34" s="475"/>
      <c r="I34" s="475"/>
    </row>
    <row r="35" spans="1:10">
      <c r="B35" s="503" t="s">
        <v>151</v>
      </c>
      <c r="C35" s="503"/>
      <c r="D35" s="490">
        <f>CALENDARIZACION!R32</f>
        <v>720</v>
      </c>
      <c r="E35" s="490"/>
      <c r="F35" s="472" t="s">
        <v>115</v>
      </c>
      <c r="G35" s="472"/>
      <c r="H35" s="512" t="s">
        <v>116</v>
      </c>
      <c r="I35" s="512"/>
    </row>
    <row r="36" spans="1:10">
      <c r="B36" s="503" t="s">
        <v>117</v>
      </c>
      <c r="C36" s="503"/>
      <c r="D36" s="478" t="s">
        <v>109</v>
      </c>
      <c r="E36" s="478"/>
      <c r="F36" s="472" t="s">
        <v>344</v>
      </c>
      <c r="G36" s="472"/>
      <c r="H36" s="513" t="s">
        <v>119</v>
      </c>
      <c r="I36" s="513"/>
    </row>
    <row r="37" spans="1:10">
      <c r="B37" s="503" t="s">
        <v>49</v>
      </c>
      <c r="C37" s="503"/>
      <c r="D37" s="478" t="s">
        <v>195</v>
      </c>
      <c r="E37" s="478"/>
      <c r="F37" s="472" t="s">
        <v>120</v>
      </c>
      <c r="G37" s="472"/>
      <c r="H37" s="511" t="s">
        <v>121</v>
      </c>
      <c r="I37" s="511"/>
    </row>
    <row r="38" spans="1:10">
      <c r="B38" s="475" t="s">
        <v>356</v>
      </c>
      <c r="C38" s="475"/>
      <c r="D38" s="475"/>
      <c r="E38" s="475"/>
      <c r="F38" s="475"/>
      <c r="G38" s="475"/>
      <c r="H38" s="475"/>
      <c r="I38" s="475"/>
    </row>
    <row r="39" spans="1:10">
      <c r="B39" s="480" t="s">
        <v>236</v>
      </c>
      <c r="C39" s="480"/>
      <c r="D39" s="480"/>
      <c r="E39" s="480"/>
      <c r="F39" s="480" t="s">
        <v>50</v>
      </c>
      <c r="G39" s="480"/>
      <c r="H39" s="480" t="s">
        <v>146</v>
      </c>
      <c r="I39" s="480"/>
    </row>
    <row r="40" spans="1:10">
      <c r="B40" s="490">
        <f>D43</f>
        <v>180</v>
      </c>
      <c r="C40" s="490"/>
      <c r="D40" s="490"/>
      <c r="E40" s="490"/>
      <c r="F40" s="490">
        <v>2026</v>
      </c>
      <c r="G40" s="490"/>
      <c r="H40" s="472" t="s">
        <v>109</v>
      </c>
      <c r="I40" s="472"/>
    </row>
    <row r="41" spans="1:10">
      <c r="B41" s="489" t="s">
        <v>149</v>
      </c>
      <c r="C41" s="489"/>
      <c r="D41" s="489"/>
      <c r="E41" s="489"/>
      <c r="F41" s="489"/>
      <c r="G41" s="489"/>
      <c r="H41" s="489"/>
      <c r="I41" s="489"/>
    </row>
    <row r="42" spans="1:10" ht="36">
      <c r="B42" s="473" t="s">
        <v>123</v>
      </c>
      <c r="C42" s="473"/>
      <c r="D42" s="141" t="s">
        <v>150</v>
      </c>
      <c r="E42" s="149" t="s">
        <v>85</v>
      </c>
      <c r="F42" s="474" t="s">
        <v>86</v>
      </c>
      <c r="G42" s="475"/>
      <c r="H42" s="114" t="s">
        <v>75</v>
      </c>
      <c r="I42" s="114" t="s">
        <v>76</v>
      </c>
    </row>
    <row r="43" spans="1:10">
      <c r="B43" s="472" t="s">
        <v>284</v>
      </c>
      <c r="C43" s="472"/>
      <c r="D43" s="117">
        <f>SUM(CALENDARIZACION!F32:H32)</f>
        <v>180</v>
      </c>
      <c r="E43" s="118">
        <v>0</v>
      </c>
      <c r="F43" s="514">
        <f>SUM(CALENDARIZACION!F33:H33)</f>
        <v>169</v>
      </c>
      <c r="G43" s="514"/>
      <c r="H43" s="144">
        <v>46027</v>
      </c>
      <c r="I43" s="144">
        <v>46111</v>
      </c>
      <c r="J43" s="155"/>
    </row>
    <row r="44" spans="1:10">
      <c r="B44" s="472" t="s">
        <v>285</v>
      </c>
      <c r="C44" s="472"/>
      <c r="D44" s="117">
        <f>SUM(CALENDARIZACION!I32:K32)</f>
        <v>180</v>
      </c>
      <c r="E44" s="120">
        <v>0</v>
      </c>
      <c r="F44" s="514">
        <f>SUM(CALENDARIZACION!I33:K33)</f>
        <v>0</v>
      </c>
      <c r="G44" s="514"/>
      <c r="H44" s="144"/>
      <c r="I44" s="144"/>
      <c r="J44" s="155"/>
    </row>
    <row r="45" spans="1:10">
      <c r="B45" s="472" t="s">
        <v>133</v>
      </c>
      <c r="C45" s="472"/>
      <c r="D45" s="117">
        <f>SUM(CALENDARIZACION!L32:N32)</f>
        <v>180</v>
      </c>
      <c r="E45" s="118">
        <v>0</v>
      </c>
      <c r="F45" s="514">
        <f>SUM(CALENDARIZACION!L33:N33)</f>
        <v>0</v>
      </c>
      <c r="G45" s="514"/>
      <c r="H45" s="144"/>
      <c r="I45" s="144"/>
    </row>
    <row r="46" spans="1:10">
      <c r="B46" s="472" t="s">
        <v>286</v>
      </c>
      <c r="C46" s="472"/>
      <c r="D46" s="117">
        <f>SUM(CALENDARIZACION!O32:Q32)</f>
        <v>180</v>
      </c>
      <c r="E46" s="118">
        <v>0</v>
      </c>
      <c r="F46" s="514">
        <f>SUM(CALENDARIZACION!O33:Q33)</f>
        <v>0</v>
      </c>
      <c r="G46" s="514"/>
      <c r="H46" s="144"/>
      <c r="I46" s="144"/>
    </row>
    <row r="47" spans="1:10" ht="24">
      <c r="B47" s="493" t="s">
        <v>352</v>
      </c>
      <c r="C47" s="493"/>
      <c r="D47" s="145">
        <f>F52</f>
        <v>720</v>
      </c>
      <c r="E47" s="145">
        <v>0</v>
      </c>
      <c r="F47" s="494">
        <f>G52</f>
        <v>169</v>
      </c>
      <c r="G47" s="494"/>
      <c r="H47" s="115" t="s">
        <v>152</v>
      </c>
      <c r="I47" s="146">
        <f>I52</f>
        <v>0.23472222222222222</v>
      </c>
    </row>
    <row r="48" spans="1:10">
      <c r="A48" s="468"/>
      <c r="B48" s="468"/>
      <c r="C48" s="468"/>
      <c r="D48" s="468"/>
      <c r="E48" s="468"/>
      <c r="F48" s="468"/>
      <c r="G48" s="468"/>
      <c r="H48" s="468"/>
      <c r="I48" s="468"/>
    </row>
    <row r="49" spans="1:9" ht="22.5" customHeight="1">
      <c r="A49" s="468"/>
      <c r="B49" s="468"/>
      <c r="C49" s="468"/>
      <c r="D49" s="468"/>
      <c r="E49" s="468"/>
      <c r="F49" s="468"/>
      <c r="G49" s="468"/>
      <c r="H49" s="468"/>
      <c r="I49" s="468"/>
    </row>
    <row r="50" spans="1:9" ht="39" customHeight="1">
      <c r="B50" s="471" t="s">
        <v>164</v>
      </c>
      <c r="C50" s="473"/>
      <c r="D50" s="497" t="s">
        <v>52</v>
      </c>
      <c r="E50" s="497"/>
      <c r="F50" s="497" t="s">
        <v>158</v>
      </c>
      <c r="G50" s="497"/>
      <c r="H50" s="497"/>
      <c r="I50" s="497"/>
    </row>
    <row r="51" spans="1:9" ht="33.75" customHeight="1">
      <c r="B51" s="481" t="str">
        <f>D8</f>
        <v>PP4- A5 C1</v>
      </c>
      <c r="C51" s="481"/>
      <c r="D51" s="478" t="str">
        <f>B15</f>
        <v xml:space="preserve">Rehabilitación, construcción y mantenimiento con perspectiva de género a los espacios públicos del municipio, para las personas con discapacidad, mujeres, niñas, niños </v>
      </c>
      <c r="E51" s="478"/>
      <c r="F51" s="125" t="s">
        <v>159</v>
      </c>
      <c r="G51" s="115" t="s">
        <v>160</v>
      </c>
      <c r="H51" s="125" t="s">
        <v>67</v>
      </c>
      <c r="I51" s="126" t="s">
        <v>68</v>
      </c>
    </row>
    <row r="52" spans="1:9" ht="30" customHeight="1">
      <c r="B52" s="481"/>
      <c r="C52" s="481"/>
      <c r="D52" s="478"/>
      <c r="E52" s="478"/>
      <c r="F52" s="147">
        <f>CALENDARIZACION!R32</f>
        <v>720</v>
      </c>
      <c r="G52" s="119">
        <f>CALENDARIZACION!R33</f>
        <v>169</v>
      </c>
      <c r="H52" s="147">
        <f>CALENDARIZACION!T32</f>
        <v>551</v>
      </c>
      <c r="I52" s="148">
        <f>CALENDARIZACION!U32</f>
        <v>0.23472222222222222</v>
      </c>
    </row>
    <row r="53" spans="1:9" ht="20.25" customHeight="1">
      <c r="A53" s="153">
        <v>1</v>
      </c>
      <c r="B53" s="468">
        <v>0</v>
      </c>
      <c r="C53" s="468"/>
      <c r="D53" s="468"/>
      <c r="E53" s="468"/>
      <c r="F53" s="468"/>
      <c r="G53" s="468"/>
      <c r="H53" s="468"/>
      <c r="I53" s="468"/>
    </row>
    <row r="54" spans="1:9">
      <c r="A54" s="153">
        <v>1</v>
      </c>
      <c r="B54" s="468"/>
      <c r="C54" s="468"/>
      <c r="D54" s="468"/>
      <c r="E54" s="468"/>
      <c r="F54" s="468"/>
      <c r="G54" s="468"/>
      <c r="H54" s="468"/>
      <c r="I54" s="468"/>
    </row>
    <row r="55" spans="1:9">
      <c r="A55" s="153">
        <v>1</v>
      </c>
      <c r="B55" s="468"/>
      <c r="C55" s="468"/>
      <c r="D55" s="468"/>
      <c r="E55" s="468"/>
      <c r="F55" s="468"/>
      <c r="G55" s="468"/>
      <c r="H55" s="468"/>
      <c r="I55" s="468"/>
    </row>
    <row r="56" spans="1:9">
      <c r="A56" s="153">
        <v>1</v>
      </c>
      <c r="B56" s="468"/>
      <c r="C56" s="468"/>
      <c r="D56" s="468"/>
      <c r="E56" s="468"/>
      <c r="F56" s="468"/>
      <c r="G56" s="468"/>
      <c r="H56" s="468"/>
      <c r="I56" s="468"/>
    </row>
    <row r="57" spans="1:9">
      <c r="A57" s="153">
        <v>1</v>
      </c>
      <c r="B57" s="468"/>
      <c r="C57" s="468"/>
      <c r="D57" s="468"/>
      <c r="E57" s="468"/>
      <c r="F57" s="468"/>
      <c r="G57" s="468"/>
      <c r="H57" s="468"/>
      <c r="I57" s="468"/>
    </row>
    <row r="58" spans="1:9">
      <c r="A58" s="153">
        <v>1</v>
      </c>
      <c r="B58" s="468"/>
      <c r="C58" s="468"/>
      <c r="D58" s="468"/>
      <c r="E58" s="468"/>
      <c r="F58" s="468"/>
      <c r="G58" s="468"/>
      <c r="H58" s="468"/>
      <c r="I58" s="468"/>
    </row>
    <row r="59" spans="1:9">
      <c r="A59" s="153">
        <v>1</v>
      </c>
      <c r="B59" s="468"/>
      <c r="C59" s="468"/>
      <c r="D59" s="468"/>
      <c r="E59" s="468"/>
      <c r="F59" s="468"/>
      <c r="G59" s="468"/>
      <c r="H59" s="468"/>
      <c r="I59" s="468"/>
    </row>
    <row r="60" spans="1:9">
      <c r="A60" s="153">
        <v>1</v>
      </c>
      <c r="B60" s="468"/>
      <c r="C60" s="468"/>
      <c r="D60" s="468"/>
      <c r="E60" s="468"/>
      <c r="F60" s="468"/>
      <c r="G60" s="468"/>
      <c r="H60" s="468"/>
      <c r="I60" s="468"/>
    </row>
    <row r="61" spans="1:9">
      <c r="A61" s="153">
        <v>1</v>
      </c>
      <c r="B61" s="468"/>
      <c r="C61" s="468"/>
      <c r="D61" s="468"/>
      <c r="E61" s="468"/>
      <c r="F61" s="468"/>
      <c r="G61" s="468"/>
      <c r="H61" s="468"/>
      <c r="I61" s="468"/>
    </row>
    <row r="62" spans="1:9">
      <c r="A62" s="153">
        <v>1</v>
      </c>
      <c r="B62" s="468"/>
      <c r="C62" s="468"/>
      <c r="D62" s="468"/>
      <c r="E62" s="468"/>
      <c r="F62" s="468"/>
      <c r="G62" s="468"/>
      <c r="H62" s="468"/>
      <c r="I62" s="468"/>
    </row>
    <row r="63" spans="1:9">
      <c r="A63" s="153">
        <v>1</v>
      </c>
      <c r="B63" s="468"/>
      <c r="C63" s="468"/>
      <c r="D63" s="468"/>
      <c r="E63" s="468"/>
      <c r="F63" s="468"/>
      <c r="G63" s="468"/>
      <c r="H63" s="468"/>
      <c r="I63" s="468"/>
    </row>
    <row r="64" spans="1:9">
      <c r="A64" s="153">
        <v>1</v>
      </c>
      <c r="B64" s="468"/>
      <c r="C64" s="468"/>
      <c r="D64" s="468"/>
      <c r="E64" s="468"/>
      <c r="F64" s="468"/>
      <c r="G64" s="468"/>
      <c r="H64" s="468"/>
      <c r="I64" s="468"/>
    </row>
    <row r="65" spans="1:9">
      <c r="A65" s="153">
        <v>1</v>
      </c>
      <c r="B65" s="468"/>
      <c r="C65" s="468"/>
      <c r="D65" s="468"/>
      <c r="E65" s="468"/>
      <c r="F65" s="468"/>
      <c r="G65" s="468"/>
      <c r="H65" s="468"/>
      <c r="I65" s="468"/>
    </row>
    <row r="66" spans="1:9">
      <c r="A66" s="153">
        <v>1</v>
      </c>
      <c r="B66" s="468"/>
      <c r="C66" s="468"/>
      <c r="D66" s="468"/>
      <c r="E66" s="468"/>
      <c r="F66" s="468"/>
      <c r="G66" s="468"/>
      <c r="H66" s="468"/>
      <c r="I66" s="468"/>
    </row>
    <row r="67" spans="1:9">
      <c r="A67" s="153">
        <v>1</v>
      </c>
      <c r="B67" s="468"/>
      <c r="C67" s="468"/>
      <c r="D67" s="468"/>
      <c r="E67" s="468"/>
      <c r="F67" s="468"/>
      <c r="G67" s="468"/>
      <c r="H67" s="468"/>
      <c r="I67" s="468"/>
    </row>
    <row r="68" spans="1:9" ht="17.25" customHeight="1">
      <c r="A68" s="153">
        <v>1</v>
      </c>
      <c r="B68" s="468"/>
      <c r="C68" s="468"/>
      <c r="D68" s="468"/>
      <c r="E68" s="468"/>
      <c r="F68" s="468"/>
      <c r="G68" s="468"/>
      <c r="H68" s="468"/>
      <c r="I68" s="468"/>
    </row>
    <row r="69" spans="1:9">
      <c r="A69" s="153">
        <v>1</v>
      </c>
      <c r="B69" s="533" t="s">
        <v>289</v>
      </c>
      <c r="C69" s="533"/>
      <c r="D69" s="533"/>
      <c r="E69" s="533"/>
      <c r="F69" s="533"/>
      <c r="G69" s="533"/>
      <c r="H69" s="533"/>
      <c r="I69" s="533"/>
    </row>
    <row r="70" spans="1:9">
      <c r="A70" s="153">
        <v>1</v>
      </c>
      <c r="B70" s="533"/>
      <c r="C70" s="533"/>
      <c r="D70" s="533"/>
      <c r="E70" s="533"/>
      <c r="F70" s="533"/>
      <c r="G70" s="533"/>
      <c r="H70" s="533"/>
      <c r="I70" s="533"/>
    </row>
    <row r="71" spans="1:9">
      <c r="A71" s="153">
        <v>1</v>
      </c>
      <c r="B71" s="522" t="s">
        <v>284</v>
      </c>
      <c r="C71" s="522"/>
      <c r="D71" s="522"/>
      <c r="E71" s="530">
        <f>F43/D43</f>
        <v>0.93888888888888888</v>
      </c>
      <c r="F71" s="530"/>
      <c r="G71" s="530"/>
      <c r="H71" s="530"/>
      <c r="I71" s="530"/>
    </row>
    <row r="72" spans="1:9">
      <c r="A72" s="153">
        <v>1</v>
      </c>
      <c r="B72" s="522"/>
      <c r="C72" s="522"/>
      <c r="D72" s="522"/>
      <c r="E72" s="530"/>
      <c r="F72" s="530"/>
      <c r="G72" s="530"/>
      <c r="H72" s="530"/>
      <c r="I72" s="530"/>
    </row>
    <row r="73" spans="1:9">
      <c r="B73" s="522" t="s">
        <v>285</v>
      </c>
      <c r="C73" s="522"/>
      <c r="D73" s="522"/>
      <c r="E73" s="530">
        <f>F44/D44</f>
        <v>0</v>
      </c>
      <c r="F73" s="530"/>
      <c r="G73" s="530"/>
      <c r="H73" s="530"/>
      <c r="I73" s="530"/>
    </row>
    <row r="74" spans="1:9">
      <c r="B74" s="522"/>
      <c r="C74" s="522"/>
      <c r="D74" s="522"/>
      <c r="E74" s="530"/>
      <c r="F74" s="530"/>
      <c r="G74" s="530"/>
      <c r="H74" s="530"/>
      <c r="I74" s="530"/>
    </row>
    <row r="75" spans="1:9" ht="12.75" customHeight="1">
      <c r="B75" s="522" t="s">
        <v>133</v>
      </c>
      <c r="C75" s="522"/>
      <c r="D75" s="522"/>
      <c r="E75" s="530">
        <f>F45/D45</f>
        <v>0</v>
      </c>
      <c r="F75" s="530"/>
      <c r="G75" s="530"/>
      <c r="H75" s="530"/>
      <c r="I75" s="530"/>
    </row>
    <row r="76" spans="1:9" ht="12.75" customHeight="1">
      <c r="B76" s="522"/>
      <c r="C76" s="522"/>
      <c r="D76" s="522"/>
      <c r="E76" s="530"/>
      <c r="F76" s="530"/>
      <c r="G76" s="530"/>
      <c r="H76" s="530"/>
      <c r="I76" s="530"/>
    </row>
    <row r="77" spans="1:9">
      <c r="B77" s="522" t="s">
        <v>286</v>
      </c>
      <c r="C77" s="522"/>
      <c r="D77" s="522"/>
      <c r="E77" s="530">
        <f>F46/D46</f>
        <v>0</v>
      </c>
      <c r="F77" s="530"/>
      <c r="G77" s="530"/>
      <c r="H77" s="530"/>
      <c r="I77" s="530"/>
    </row>
    <row r="78" spans="1:9">
      <c r="B78" s="522"/>
      <c r="C78" s="522"/>
      <c r="D78" s="522"/>
      <c r="E78" s="530"/>
      <c r="F78" s="530"/>
      <c r="G78" s="530"/>
      <c r="H78" s="530"/>
      <c r="I78" s="530"/>
    </row>
    <row r="79" spans="1:9">
      <c r="B79" s="555"/>
      <c r="C79" s="555"/>
      <c r="D79" s="555"/>
      <c r="E79" s="555"/>
      <c r="F79" s="555"/>
      <c r="G79" s="555"/>
      <c r="H79" s="555"/>
      <c r="I79" s="555"/>
    </row>
  </sheetData>
  <dataConsolidate/>
  <mergeCells count="117">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{0A1454CF-FC97-4FFB-9C5A-E79B5F8C227E}</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{C8AC7A18-0BBF-4896-9D41-DE2123664D05}</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{BC463C35-E754-4575-91CC-60D182A4EEA1}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{85F26E9E-E37C-4BAA-A9DC-6AA2EE02B820}</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0A1454CF-FC97-4FFB-9C5A-E79B5F8C227E}">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C8AC7A18-0BBF-4896-9D41-DE2123664D05}">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BC463C35-E754-4575-91CC-60D182A4EEA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85F26E9E-E37C-4BAA-A9DC-6AA2EE02B820}">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8C11844-2784-4635-81F6-BDECD865DAFB}">
          <x14:formula1>
            <xm:f>'NO SE EDITA'!$J$3:$J$6</xm:f>
          </x14:formula1>
          <xm:sqref>F40:G40</xm:sqref>
        </x14:dataValidation>
        <x14:dataValidation type="list" allowBlank="1" showInputMessage="1" showErrorMessage="1" xr:uid="{A8793366-0F08-4288-9B94-B37138BF3753}">
          <x14:formula1>
            <xm:f>'NO SE EDITA'!$F$3:$F$4</xm:f>
          </x14:formula1>
          <xm:sqref>F30:I30</xm:sqref>
        </x14:dataValidation>
        <x14:dataValidation type="list" allowBlank="1" showInputMessage="1" showErrorMessage="1" xr:uid="{D46B6CE5-7119-46F4-ACFB-63DD759AE959}">
          <x14:formula1>
            <xm:f>'NO SE EDITA'!$E$3:$E$4</xm:f>
          </x14:formula1>
          <xm:sqref>B30:E30</xm:sqref>
        </x14:dataValidation>
        <x14:dataValidation type="list" allowBlank="1" showInputMessage="1" showErrorMessage="1" xr:uid="{3568EC0C-0A1C-4A2A-A829-1EC15D4BF8CD}">
          <x14:formula1>
            <xm:f>'NO SE EDITA'!$M$3:$M$4</xm:f>
          </x14:formula1>
          <xm:sqref>D37:E37</xm:sqref>
        </x14:dataValidation>
        <x14:dataValidation type="list" allowBlank="1" showInputMessage="1" showErrorMessage="1" xr:uid="{570F40EB-67AB-44C6-84A4-4F178616DF5F}">
          <x14:formula1>
            <xm:f>'NO SE EDITA'!$B$3:$B$4</xm:f>
          </x14:formula1>
          <xm:sqref>B27:C28</xm:sqref>
        </x14:dataValidation>
        <x14:dataValidation type="list" allowBlank="1" showInputMessage="1" showErrorMessage="1" xr:uid="{C0ED4FAA-363A-4838-9488-39E1ED310BFA}">
          <x14:formula1>
            <xm:f>'NO SE EDITA'!$D$3:$D$4</xm:f>
          </x14:formula1>
          <xm:sqref>F28</xm:sqref>
        </x14:dataValidation>
        <x14:dataValidation type="list" allowBlank="1" showInputMessage="1" showErrorMessage="1" xr:uid="{E7C8CF62-8F2E-43E2-B5D6-D48420727721}">
          <x14:formula1>
            <xm:f>'NO SE EDITA'!$H$3:$H$4</xm:f>
          </x14:formula1>
          <xm:sqref>F32:I32</xm:sqref>
        </x14:dataValidation>
        <x14:dataValidation type="list" allowBlank="1" showInputMessage="1" showErrorMessage="1" xr:uid="{001DC328-5ED6-46B6-B5E4-58891A53428B}">
          <x14:formula1>
            <xm:f>'NO SE EDITA'!$G$3:$G$5</xm:f>
          </x14:formula1>
          <xm:sqref>B32:E32 D36:E36 H40:I40</xm:sqref>
        </x14:dataValidation>
        <x14:dataValidation type="list" allowBlank="1" showInputMessage="1" showErrorMessage="1" xr:uid="{E358D412-2863-48FB-84D8-01737A838B7A}">
          <x14:formula1>
            <xm:f>'NO SE EDITA'!$C$3:$C$6</xm:f>
          </x14:formula1>
          <xm:sqref>D28:E28</xm:sqref>
        </x14:dataValidation>
        <x14:dataValidation type="list" allowBlank="1" showInputMessage="1" showErrorMessage="1" xr:uid="{A857A765-7CB7-4CA7-8056-A8DD351B6813}">
          <x14:formula1>
            <xm:f>'NO SE EDITA'!$L$3:$L$6</xm:f>
          </x14:formula1>
          <xm:sqref>I43:I46</xm:sqref>
        </x14:dataValidation>
        <x14:dataValidation type="list" allowBlank="1" showInputMessage="1" showErrorMessage="1" xr:uid="{4BDFCA2E-6DEC-4C20-9EEE-A35CD6DB2560}">
          <x14:formula1>
            <xm:f>'NO SE EDITA'!$K$3:$K$6</xm:f>
          </x14:formula1>
          <xm:sqref>H43:H46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3"/>
  <sheetViews>
    <sheetView view="pageBreakPreview" topLeftCell="A19" zoomScaleNormal="100" zoomScaleSheetLayoutView="100" workbookViewId="0">
      <selection activeCell="T22" sqref="T22"/>
    </sheetView>
  </sheetViews>
  <sheetFormatPr baseColWidth="10" defaultColWidth="9.33203125" defaultRowHeight="12.75"/>
  <cols>
    <col min="1" max="1" width="1.83203125" style="43" customWidth="1"/>
    <col min="2" max="2" width="6" style="43" customWidth="1"/>
    <col min="3" max="3" width="18.83203125" style="43" customWidth="1"/>
    <col min="4" max="4" width="2.83203125" style="43" customWidth="1"/>
    <col min="5" max="5" width="4" style="43" customWidth="1"/>
    <col min="6" max="6" width="18.83203125" style="43" customWidth="1"/>
    <col min="7" max="7" width="6.1640625" style="43" customWidth="1"/>
    <col min="8" max="8" width="6" style="43" customWidth="1"/>
    <col min="9" max="9" width="4.6640625" style="43" customWidth="1"/>
    <col min="10" max="10" width="4.1640625" style="43" customWidth="1"/>
    <col min="11" max="11" width="13.33203125" style="43" customWidth="1"/>
    <col min="12" max="12" width="3.1640625" style="43" customWidth="1"/>
    <col min="13" max="13" width="1.5" style="43" customWidth="1"/>
    <col min="14" max="14" width="40.6640625" style="43" customWidth="1"/>
    <col min="15" max="16384" width="9.33203125" style="43"/>
  </cols>
  <sheetData>
    <row r="1" spans="1:14" ht="34.5" customHeight="1">
      <c r="A1" s="269" t="s">
        <v>318</v>
      </c>
      <c r="B1" s="270"/>
      <c r="C1" s="270"/>
      <c r="D1" s="270"/>
      <c r="E1" s="270"/>
      <c r="F1" s="270"/>
      <c r="G1" s="270"/>
      <c r="H1" s="270"/>
      <c r="I1" s="270"/>
      <c r="J1" s="270"/>
      <c r="K1" s="270"/>
      <c r="L1" s="270"/>
      <c r="M1" s="270"/>
      <c r="N1" s="271"/>
    </row>
    <row r="2" spans="1:14" ht="118.5" customHeight="1">
      <c r="A2" s="272" t="s">
        <v>638</v>
      </c>
      <c r="B2" s="273"/>
      <c r="C2" s="273"/>
      <c r="D2" s="273"/>
      <c r="E2" s="273"/>
      <c r="F2" s="273"/>
      <c r="G2" s="273"/>
      <c r="H2" s="273"/>
      <c r="I2" s="273"/>
      <c r="J2" s="273"/>
      <c r="K2" s="273"/>
      <c r="L2" s="273"/>
      <c r="M2" s="273"/>
      <c r="N2" s="274"/>
    </row>
    <row r="3" spans="1:14" ht="34.5" customHeight="1">
      <c r="A3" s="269" t="s">
        <v>319</v>
      </c>
      <c r="B3" s="270"/>
      <c r="C3" s="270"/>
      <c r="D3" s="270"/>
      <c r="E3" s="270"/>
      <c r="F3" s="270"/>
      <c r="G3" s="270"/>
      <c r="H3" s="270"/>
      <c r="I3" s="270"/>
      <c r="J3" s="270"/>
      <c r="K3" s="270"/>
      <c r="L3" s="270"/>
      <c r="M3" s="270"/>
      <c r="N3" s="271"/>
    </row>
    <row r="4" spans="1:14" ht="45.6" customHeight="1">
      <c r="A4" s="275" t="s">
        <v>316</v>
      </c>
      <c r="B4" s="276"/>
      <c r="C4" s="276"/>
      <c r="D4" s="276"/>
      <c r="E4" s="276"/>
      <c r="F4" s="276"/>
      <c r="G4" s="276"/>
      <c r="H4" s="276"/>
      <c r="I4" s="276"/>
      <c r="J4" s="276"/>
      <c r="K4" s="276"/>
      <c r="L4" s="276"/>
      <c r="M4" s="276"/>
      <c r="N4" s="277"/>
    </row>
    <row r="5" spans="1:14" ht="20.85" customHeight="1">
      <c r="A5" s="278"/>
      <c r="B5" s="91" t="s">
        <v>317</v>
      </c>
      <c r="C5" s="280"/>
      <c r="D5" s="280"/>
      <c r="E5" s="280"/>
      <c r="F5" s="280"/>
      <c r="G5" s="280"/>
      <c r="H5" s="280"/>
      <c r="I5" s="280"/>
      <c r="J5" s="280"/>
      <c r="K5" s="280"/>
      <c r="L5" s="280"/>
      <c r="M5" s="280"/>
      <c r="N5" s="281"/>
    </row>
    <row r="6" spans="1:14" ht="22.5" customHeight="1">
      <c r="A6" s="279"/>
      <c r="B6" s="180" t="s">
        <v>316</v>
      </c>
      <c r="C6" s="282"/>
      <c r="D6" s="282"/>
      <c r="E6" s="282"/>
      <c r="F6" s="282"/>
      <c r="G6" s="282"/>
      <c r="H6" s="282"/>
      <c r="I6" s="282"/>
      <c r="J6" s="282"/>
      <c r="K6" s="282"/>
      <c r="L6" s="282"/>
      <c r="M6" s="282"/>
      <c r="N6" s="283"/>
    </row>
    <row r="7" spans="1:14" ht="27.75" customHeight="1">
      <c r="A7" s="285"/>
      <c r="B7" s="286"/>
      <c r="C7" s="286"/>
      <c r="D7" s="286"/>
      <c r="E7" s="287"/>
      <c r="F7" s="286"/>
      <c r="G7" s="286"/>
      <c r="H7" s="286"/>
      <c r="I7" s="287"/>
      <c r="J7" s="286"/>
      <c r="K7" s="286"/>
      <c r="L7" s="287"/>
      <c r="M7" s="287"/>
      <c r="N7" s="288"/>
    </row>
    <row r="8" spans="1:14" ht="18.2" customHeight="1">
      <c r="A8" s="266" t="s">
        <v>305</v>
      </c>
      <c r="B8" s="267"/>
      <c r="C8" s="268"/>
      <c r="D8" s="289"/>
      <c r="E8" s="88"/>
      <c r="F8" s="291"/>
      <c r="G8" s="266" t="s">
        <v>306</v>
      </c>
      <c r="H8" s="267"/>
      <c r="I8" s="88"/>
      <c r="J8" s="291"/>
      <c r="K8" s="92" t="s">
        <v>307</v>
      </c>
      <c r="L8" s="284"/>
      <c r="M8" s="284"/>
      <c r="N8" s="293"/>
    </row>
    <row r="9" spans="1:14" ht="17.850000000000001" customHeight="1">
      <c r="A9" s="266" t="s">
        <v>308</v>
      </c>
      <c r="B9" s="267"/>
      <c r="C9" s="268"/>
      <c r="D9" s="290"/>
      <c r="E9" s="88"/>
      <c r="F9" s="292"/>
      <c r="G9" s="266" t="s">
        <v>306</v>
      </c>
      <c r="H9" s="267"/>
      <c r="I9" s="88"/>
      <c r="J9" s="292"/>
      <c r="K9" s="92" t="s">
        <v>307</v>
      </c>
      <c r="L9" s="284"/>
      <c r="M9" s="284"/>
      <c r="N9" s="294"/>
    </row>
    <row r="10" spans="1:14" ht="17.25" customHeight="1">
      <c r="A10" s="266" t="s">
        <v>309</v>
      </c>
      <c r="B10" s="267"/>
      <c r="C10" s="268"/>
      <c r="D10" s="290"/>
      <c r="E10" s="88"/>
      <c r="F10" s="292"/>
      <c r="G10" s="266" t="s">
        <v>306</v>
      </c>
      <c r="H10" s="267"/>
      <c r="I10" s="88"/>
      <c r="J10" s="292"/>
      <c r="K10" s="92" t="s">
        <v>307</v>
      </c>
      <c r="L10" s="284"/>
      <c r="M10" s="284"/>
      <c r="N10" s="294"/>
    </row>
    <row r="11" spans="1:14" ht="18" customHeight="1">
      <c r="A11" s="266" t="s">
        <v>310</v>
      </c>
      <c r="B11" s="267"/>
      <c r="C11" s="268"/>
      <c r="D11" s="89"/>
      <c r="E11" s="88"/>
      <c r="F11" s="292"/>
      <c r="G11" s="266" t="s">
        <v>306</v>
      </c>
      <c r="H11" s="267"/>
      <c r="I11" s="88"/>
      <c r="J11" s="90"/>
      <c r="K11" s="92" t="s">
        <v>307</v>
      </c>
      <c r="L11" s="284"/>
      <c r="M11" s="284"/>
      <c r="N11" s="294"/>
    </row>
    <row r="12" spans="1:14" ht="18.2" customHeight="1">
      <c r="A12" s="266" t="s">
        <v>311</v>
      </c>
      <c r="B12" s="267"/>
      <c r="C12" s="268"/>
      <c r="D12" s="290"/>
      <c r="E12" s="88"/>
      <c r="F12" s="292"/>
      <c r="G12" s="266" t="s">
        <v>306</v>
      </c>
      <c r="H12" s="267"/>
      <c r="I12" s="88"/>
      <c r="J12" s="292"/>
      <c r="K12" s="92" t="s">
        <v>307</v>
      </c>
      <c r="L12" s="284"/>
      <c r="M12" s="284"/>
      <c r="N12" s="294"/>
    </row>
    <row r="13" spans="1:14" ht="18" customHeight="1">
      <c r="A13" s="266" t="s">
        <v>312</v>
      </c>
      <c r="B13" s="267"/>
      <c r="C13" s="268"/>
      <c r="D13" s="290"/>
      <c r="E13" s="88"/>
      <c r="F13" s="292"/>
      <c r="G13" s="266" t="s">
        <v>306</v>
      </c>
      <c r="H13" s="267"/>
      <c r="I13" s="88"/>
      <c r="J13" s="292"/>
      <c r="K13" s="92" t="s">
        <v>307</v>
      </c>
      <c r="L13" s="284"/>
      <c r="M13" s="284"/>
      <c r="N13" s="294"/>
    </row>
    <row r="14" spans="1:14" ht="17.45" customHeight="1">
      <c r="A14" s="266" t="s">
        <v>313</v>
      </c>
      <c r="B14" s="267"/>
      <c r="C14" s="268"/>
      <c r="D14" s="290"/>
      <c r="E14" s="88"/>
      <c r="F14" s="292"/>
      <c r="G14" s="266" t="s">
        <v>306</v>
      </c>
      <c r="H14" s="267"/>
      <c r="I14" s="88"/>
      <c r="J14" s="292"/>
      <c r="K14" s="92" t="s">
        <v>307</v>
      </c>
      <c r="L14" s="284"/>
      <c r="M14" s="284"/>
      <c r="N14" s="294"/>
    </row>
    <row r="15" spans="1:14" ht="17.850000000000001" customHeight="1">
      <c r="A15" s="266" t="s">
        <v>314</v>
      </c>
      <c r="B15" s="267"/>
      <c r="C15" s="268"/>
      <c r="D15" s="290"/>
      <c r="E15" s="88"/>
      <c r="F15" s="292"/>
      <c r="G15" s="266" t="s">
        <v>306</v>
      </c>
      <c r="H15" s="267"/>
      <c r="I15" s="88"/>
      <c r="J15" s="292"/>
      <c r="K15" s="92" t="s">
        <v>307</v>
      </c>
      <c r="L15" s="284"/>
      <c r="M15" s="284"/>
      <c r="N15" s="294"/>
    </row>
    <row r="16" spans="1:14" ht="18" customHeight="1">
      <c r="A16" s="266" t="s">
        <v>315</v>
      </c>
      <c r="B16" s="267"/>
      <c r="C16" s="268"/>
      <c r="D16" s="290"/>
      <c r="E16" s="88"/>
      <c r="F16" s="292"/>
      <c r="G16" s="266" t="s">
        <v>306</v>
      </c>
      <c r="H16" s="267"/>
      <c r="I16" s="88"/>
      <c r="J16" s="292"/>
      <c r="K16" s="92" t="s">
        <v>307</v>
      </c>
      <c r="L16" s="284"/>
      <c r="M16" s="284"/>
      <c r="N16" s="294"/>
    </row>
    <row r="17" spans="1:14" ht="18" customHeight="1">
      <c r="A17" s="295"/>
      <c r="B17" s="296"/>
      <c r="C17" s="296"/>
      <c r="D17" s="296"/>
      <c r="E17" s="296"/>
      <c r="F17" s="296"/>
      <c r="G17" s="296"/>
      <c r="H17" s="296"/>
      <c r="I17" s="296"/>
      <c r="J17" s="296"/>
      <c r="K17" s="296"/>
      <c r="L17" s="296"/>
      <c r="M17" s="296"/>
      <c r="N17" s="297"/>
    </row>
    <row r="18" spans="1:14" ht="34.5" customHeight="1">
      <c r="A18" s="269" t="s">
        <v>71</v>
      </c>
      <c r="B18" s="270"/>
      <c r="C18" s="270"/>
      <c r="D18" s="270"/>
      <c r="E18" s="270"/>
      <c r="F18" s="270"/>
      <c r="G18" s="270"/>
      <c r="H18" s="270"/>
      <c r="I18" s="270"/>
      <c r="J18" s="270"/>
      <c r="K18" s="270"/>
      <c r="L18" s="270"/>
      <c r="M18" s="270"/>
      <c r="N18" s="271"/>
    </row>
    <row r="19" spans="1:14" ht="47.85" customHeight="1">
      <c r="A19" s="307" t="s">
        <v>439</v>
      </c>
      <c r="B19" s="308"/>
      <c r="C19" s="308"/>
      <c r="D19" s="308"/>
      <c r="E19" s="308"/>
      <c r="F19" s="308"/>
      <c r="G19" s="308"/>
      <c r="H19" s="308"/>
      <c r="I19" s="308"/>
      <c r="J19" s="308"/>
      <c r="K19" s="308"/>
      <c r="L19" s="308"/>
      <c r="M19" s="308"/>
      <c r="N19" s="309"/>
    </row>
    <row r="20" spans="1:14" ht="18.75" customHeight="1">
      <c r="A20" s="298" t="s">
        <v>320</v>
      </c>
      <c r="B20" s="299"/>
      <c r="C20" s="299"/>
      <c r="D20" s="300"/>
      <c r="E20" s="310" t="s">
        <v>440</v>
      </c>
      <c r="F20" s="311"/>
      <c r="G20" s="311"/>
      <c r="H20" s="311"/>
      <c r="I20" s="311"/>
      <c r="J20" s="311"/>
      <c r="K20" s="311"/>
      <c r="L20" s="311"/>
      <c r="M20" s="311"/>
      <c r="N20" s="312"/>
    </row>
    <row r="21" spans="1:14" ht="17.45" customHeight="1">
      <c r="A21" s="301"/>
      <c r="B21" s="302"/>
      <c r="C21" s="302"/>
      <c r="D21" s="303"/>
      <c r="E21" s="313" t="s">
        <v>441</v>
      </c>
      <c r="F21" s="314"/>
      <c r="G21" s="314"/>
      <c r="H21" s="314"/>
      <c r="I21" s="314"/>
      <c r="J21" s="314"/>
      <c r="K21" s="314"/>
      <c r="L21" s="314"/>
      <c r="M21" s="314"/>
      <c r="N21" s="315"/>
    </row>
    <row r="22" spans="1:14" ht="17.850000000000001" customHeight="1">
      <c r="A22" s="301"/>
      <c r="B22" s="302"/>
      <c r="C22" s="302"/>
      <c r="D22" s="303"/>
      <c r="E22" s="313"/>
      <c r="F22" s="314"/>
      <c r="G22" s="314"/>
      <c r="H22" s="314"/>
      <c r="I22" s="314"/>
      <c r="J22" s="314"/>
      <c r="K22" s="314"/>
      <c r="L22" s="314"/>
      <c r="M22" s="314"/>
      <c r="N22" s="315"/>
    </row>
    <row r="23" spans="1:14" ht="14.25" customHeight="1">
      <c r="A23" s="304"/>
      <c r="B23" s="305"/>
      <c r="C23" s="305"/>
      <c r="D23" s="306"/>
      <c r="E23" s="316"/>
      <c r="F23" s="317"/>
      <c r="G23" s="317"/>
      <c r="H23" s="317"/>
      <c r="I23" s="317"/>
      <c r="J23" s="317"/>
      <c r="K23" s="317"/>
      <c r="L23" s="317"/>
      <c r="M23" s="317"/>
      <c r="N23" s="318"/>
    </row>
    <row r="24" spans="1:14" ht="22.7" customHeight="1">
      <c r="A24" s="285"/>
      <c r="B24" s="286"/>
      <c r="C24" s="286"/>
      <c r="D24" s="286"/>
      <c r="E24" s="286"/>
      <c r="F24" s="286"/>
      <c r="G24" s="286"/>
      <c r="H24" s="286"/>
      <c r="I24" s="286"/>
      <c r="J24" s="286"/>
      <c r="K24" s="286"/>
      <c r="L24" s="286"/>
      <c r="M24" s="286"/>
      <c r="N24" s="288"/>
    </row>
    <row r="25" spans="1:14" ht="34.5" customHeight="1">
      <c r="A25" s="269" t="s">
        <v>304</v>
      </c>
      <c r="B25" s="270"/>
      <c r="C25" s="270"/>
      <c r="D25" s="270"/>
      <c r="E25" s="270"/>
      <c r="F25" s="270"/>
      <c r="G25" s="270"/>
      <c r="H25" s="270"/>
      <c r="I25" s="270"/>
      <c r="J25" s="270"/>
      <c r="K25" s="270"/>
      <c r="L25" s="270"/>
      <c r="M25" s="270"/>
      <c r="N25" s="271"/>
    </row>
    <row r="26" spans="1:14" ht="34.5" customHeight="1">
      <c r="A26" s="319"/>
      <c r="B26" s="320"/>
      <c r="C26" s="320"/>
      <c r="D26" s="320"/>
      <c r="E26" s="320"/>
      <c r="F26" s="320"/>
      <c r="G26" s="320"/>
      <c r="H26" s="320"/>
      <c r="I26" s="320"/>
      <c r="J26" s="320"/>
      <c r="K26" s="320"/>
      <c r="L26" s="320"/>
      <c r="M26" s="320"/>
      <c r="N26" s="321"/>
    </row>
    <row r="27" spans="1:14" ht="18.75" customHeight="1">
      <c r="A27" s="298" t="s">
        <v>320</v>
      </c>
      <c r="B27" s="299"/>
      <c r="C27" s="299"/>
      <c r="D27" s="300"/>
      <c r="E27" s="310" t="s">
        <v>440</v>
      </c>
      <c r="F27" s="311"/>
      <c r="G27" s="311"/>
      <c r="H27" s="311"/>
      <c r="I27" s="311"/>
      <c r="J27" s="311"/>
      <c r="K27" s="311"/>
      <c r="L27" s="311"/>
      <c r="M27" s="311"/>
      <c r="N27" s="312"/>
    </row>
    <row r="28" spans="1:14" ht="17.45" customHeight="1">
      <c r="A28" s="301"/>
      <c r="B28" s="302"/>
      <c r="C28" s="302"/>
      <c r="D28" s="303"/>
      <c r="E28" s="313" t="s">
        <v>441</v>
      </c>
      <c r="F28" s="314"/>
      <c r="G28" s="314"/>
      <c r="H28" s="314"/>
      <c r="I28" s="314"/>
      <c r="J28" s="314"/>
      <c r="K28" s="314"/>
      <c r="L28" s="314"/>
      <c r="M28" s="314"/>
      <c r="N28" s="315"/>
    </row>
    <row r="29" spans="1:14" ht="17.850000000000001" customHeight="1">
      <c r="A29" s="301"/>
      <c r="B29" s="302"/>
      <c r="C29" s="302"/>
      <c r="D29" s="303"/>
      <c r="E29" s="313"/>
      <c r="F29" s="314"/>
      <c r="G29" s="314"/>
      <c r="H29" s="314"/>
      <c r="I29" s="314"/>
      <c r="J29" s="314"/>
      <c r="K29" s="314"/>
      <c r="L29" s="314"/>
      <c r="M29" s="314"/>
      <c r="N29" s="315"/>
    </row>
    <row r="30" spans="1:14" ht="14.25" customHeight="1">
      <c r="A30" s="304"/>
      <c r="B30" s="305"/>
      <c r="C30" s="305"/>
      <c r="D30" s="306"/>
      <c r="E30" s="316"/>
      <c r="F30" s="317"/>
      <c r="G30" s="317"/>
      <c r="H30" s="317"/>
      <c r="I30" s="317"/>
      <c r="J30" s="317"/>
      <c r="K30" s="317"/>
      <c r="L30" s="317"/>
      <c r="M30" s="317"/>
      <c r="N30" s="318"/>
    </row>
    <row r="31" spans="1:14" ht="18.95" customHeight="1"/>
    <row r="33" spans="5:5">
      <c r="E33" s="43" t="s">
        <v>438</v>
      </c>
    </row>
  </sheetData>
  <mergeCells count="52">
    <mergeCell ref="A24:N24"/>
    <mergeCell ref="A25:N25"/>
    <mergeCell ref="A26:N26"/>
    <mergeCell ref="A27:D30"/>
    <mergeCell ref="E27:N27"/>
    <mergeCell ref="E28:N30"/>
    <mergeCell ref="A20:D23"/>
    <mergeCell ref="A18:N18"/>
    <mergeCell ref="A19:N19"/>
    <mergeCell ref="E20:N20"/>
    <mergeCell ref="E21:N23"/>
    <mergeCell ref="A17:N17"/>
    <mergeCell ref="F8:F16"/>
    <mergeCell ref="G11:H11"/>
    <mergeCell ref="L11:M11"/>
    <mergeCell ref="A12:C12"/>
    <mergeCell ref="D12:D16"/>
    <mergeCell ref="G12:H12"/>
    <mergeCell ref="J12:J16"/>
    <mergeCell ref="L12:M12"/>
    <mergeCell ref="A13:C13"/>
    <mergeCell ref="G13:H13"/>
    <mergeCell ref="L13:M13"/>
    <mergeCell ref="L14:M14"/>
    <mergeCell ref="A15:C15"/>
    <mergeCell ref="G15:H15"/>
    <mergeCell ref="L15:M15"/>
    <mergeCell ref="A16:C16"/>
    <mergeCell ref="G16:H16"/>
    <mergeCell ref="L16:M16"/>
    <mergeCell ref="A7:N7"/>
    <mergeCell ref="A8:C8"/>
    <mergeCell ref="D8:D10"/>
    <mergeCell ref="G8:H8"/>
    <mergeCell ref="J8:J10"/>
    <mergeCell ref="L8:M8"/>
    <mergeCell ref="N8:N16"/>
    <mergeCell ref="A9:C9"/>
    <mergeCell ref="G9:H9"/>
    <mergeCell ref="L9:M9"/>
    <mergeCell ref="A10:C10"/>
    <mergeCell ref="G10:H10"/>
    <mergeCell ref="L10:M10"/>
    <mergeCell ref="A11:C11"/>
    <mergeCell ref="A14:C14"/>
    <mergeCell ref="G14:H14"/>
    <mergeCell ref="A1:N1"/>
    <mergeCell ref="A2:N2"/>
    <mergeCell ref="A3:N3"/>
    <mergeCell ref="A4:N4"/>
    <mergeCell ref="A5:A6"/>
    <mergeCell ref="C5:N6"/>
  </mergeCells>
  <hyperlinks>
    <hyperlink ref="E20" r:id="rId1" xr:uid="{48DD4216-9211-420C-AE36-8BAAEDFAB26C}"/>
    <hyperlink ref="E21" r:id="rId2" display="https://zapotlan.hidalgo.gob.mx/ADMINISTRACION%202024-2027/Normateca/Presidencia/Planeacion/Plan%20Municipal%20de%20Desarrollo%2024-27/PMZJ.pdf" xr:uid="{37722D4F-9D82-4DE0-8487-EB5CFE981954}"/>
    <hyperlink ref="E27" r:id="rId3" xr:uid="{80B8F2B5-72A2-416E-8F05-A04515B0E23F}"/>
    <hyperlink ref="E28" r:id="rId4" display="https://zapotlan.hidalgo.gob.mx/ADMINISTRACION%202024-2027/Normateca/Presidencia/Planeacion/Plan%20Municipal%20de%20Desarrollo%2024-27/PMZJ.pdf" xr:uid="{3D48BAFD-EDEE-4478-8E27-0D14ED41B807}"/>
  </hyperlinks>
  <pageMargins left="0.7" right="0.7" top="0.75" bottom="0.75" header="0.3" footer="0.3"/>
  <pageSetup paperSize="9" scale="6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DB568-D2BA-471C-8E3A-11F1B8C05C68}">
  <dimension ref="A1:CF515"/>
  <sheetViews>
    <sheetView topLeftCell="A30" zoomScale="66" zoomScaleNormal="66" workbookViewId="0">
      <selection activeCell="H23" sqref="H23:I25"/>
    </sheetView>
  </sheetViews>
  <sheetFormatPr baseColWidth="10" defaultRowHeight="12.75"/>
  <cols>
    <col min="1" max="1" width="4.33203125" style="133" customWidth="1"/>
    <col min="2" max="2" width="15.83203125" style="156" customWidth="1"/>
    <col min="3" max="3" width="15.83203125" style="132" customWidth="1"/>
    <col min="4" max="8" width="17.83203125" style="132" customWidth="1"/>
    <col min="9" max="9" width="29.6640625" style="132" customWidth="1"/>
    <col min="10" max="16384" width="12" style="132"/>
  </cols>
  <sheetData>
    <row r="1" spans="1:84">
      <c r="I1" s="189"/>
      <c r="J1" s="133"/>
      <c r="K1" s="133"/>
      <c r="L1" s="133"/>
      <c r="M1" s="133"/>
      <c r="N1" s="133"/>
      <c r="O1" s="133"/>
      <c r="P1" s="133"/>
      <c r="Q1" s="133"/>
      <c r="R1" s="133"/>
      <c r="S1" s="133"/>
      <c r="T1" s="133"/>
      <c r="U1" s="133"/>
      <c r="V1" s="133"/>
      <c r="W1" s="133"/>
      <c r="X1" s="133"/>
      <c r="Y1" s="133"/>
      <c r="Z1" s="133"/>
      <c r="AA1" s="133"/>
      <c r="AB1" s="133"/>
      <c r="AC1" s="133"/>
      <c r="AD1" s="133"/>
      <c r="AE1" s="133"/>
      <c r="AF1" s="133"/>
      <c r="AG1" s="133"/>
      <c r="AH1" s="133"/>
      <c r="AI1" s="133"/>
      <c r="AJ1" s="133"/>
      <c r="AK1" s="133"/>
      <c r="AL1" s="133"/>
      <c r="AM1" s="133"/>
      <c r="AN1" s="133"/>
      <c r="AO1" s="133"/>
      <c r="AP1" s="133"/>
      <c r="AQ1" s="133"/>
      <c r="AR1" s="133"/>
      <c r="AS1" s="133"/>
      <c r="AT1" s="133"/>
      <c r="AU1" s="133"/>
      <c r="AV1" s="133"/>
      <c r="AW1" s="133"/>
      <c r="AX1" s="133"/>
      <c r="AY1" s="133"/>
      <c r="AZ1" s="133"/>
      <c r="BA1" s="133"/>
      <c r="BB1" s="133"/>
      <c r="BC1" s="133"/>
      <c r="BD1" s="133"/>
      <c r="BE1" s="133"/>
      <c r="BF1" s="133"/>
      <c r="BG1" s="133"/>
      <c r="BH1" s="133"/>
      <c r="BI1" s="133"/>
      <c r="BJ1" s="133"/>
      <c r="BK1" s="133"/>
      <c r="BL1" s="133"/>
      <c r="BM1" s="133"/>
      <c r="BN1" s="133"/>
      <c r="BO1" s="133"/>
      <c r="BP1" s="133"/>
      <c r="BQ1" s="133"/>
      <c r="BR1" s="133"/>
      <c r="BS1" s="133"/>
      <c r="BT1" s="133"/>
      <c r="BU1" s="133"/>
      <c r="BV1" s="133"/>
      <c r="BW1" s="133"/>
      <c r="BX1" s="133"/>
      <c r="BY1" s="133"/>
      <c r="BZ1" s="133"/>
      <c r="CA1" s="133"/>
      <c r="CB1" s="133"/>
      <c r="CC1" s="133"/>
      <c r="CD1" s="133"/>
      <c r="CE1" s="133"/>
      <c r="CF1" s="133"/>
    </row>
    <row r="2" spans="1:84" ht="18" customHeight="1">
      <c r="I2" s="189"/>
      <c r="J2" s="133"/>
      <c r="K2" s="133"/>
      <c r="L2" s="133"/>
      <c r="M2" s="133"/>
      <c r="N2" s="133"/>
      <c r="O2" s="133"/>
      <c r="P2" s="133"/>
      <c r="Q2" s="133"/>
      <c r="R2" s="133"/>
      <c r="S2" s="133"/>
      <c r="T2" s="133"/>
      <c r="U2" s="133"/>
      <c r="V2" s="133"/>
      <c r="W2" s="133"/>
      <c r="X2" s="133"/>
      <c r="Y2" s="133"/>
      <c r="Z2" s="133"/>
      <c r="AA2" s="133"/>
      <c r="AB2" s="133"/>
      <c r="AC2" s="133"/>
      <c r="AD2" s="133"/>
      <c r="AE2" s="133"/>
      <c r="AF2" s="133"/>
      <c r="AG2" s="133"/>
      <c r="AH2" s="133"/>
      <c r="AI2" s="133"/>
      <c r="AJ2" s="133"/>
      <c r="AK2" s="133"/>
      <c r="AL2" s="133"/>
      <c r="AM2" s="133"/>
      <c r="AN2" s="133"/>
      <c r="AO2" s="133"/>
      <c r="AP2" s="133"/>
      <c r="AQ2" s="133"/>
      <c r="AR2" s="133"/>
      <c r="AS2" s="133"/>
      <c r="AT2" s="133"/>
      <c r="AU2" s="133"/>
      <c r="AV2" s="133"/>
      <c r="AW2" s="133"/>
      <c r="AX2" s="133"/>
      <c r="AY2" s="133"/>
      <c r="AZ2" s="133"/>
      <c r="BA2" s="133"/>
      <c r="BB2" s="133"/>
      <c r="BC2" s="133"/>
      <c r="BD2" s="133"/>
      <c r="BE2" s="133"/>
      <c r="BF2" s="133"/>
      <c r="BG2" s="133"/>
      <c r="BH2" s="133"/>
      <c r="BI2" s="133"/>
      <c r="BJ2" s="133"/>
      <c r="BK2" s="133"/>
      <c r="BL2" s="133"/>
      <c r="BM2" s="133"/>
      <c r="BN2" s="133"/>
      <c r="BO2" s="133"/>
      <c r="BP2" s="133"/>
      <c r="BQ2" s="133"/>
      <c r="BR2" s="133"/>
      <c r="BS2" s="133"/>
      <c r="BT2" s="133"/>
      <c r="BU2" s="133"/>
      <c r="BV2" s="133"/>
      <c r="BW2" s="133"/>
      <c r="BX2" s="133"/>
      <c r="BY2" s="133"/>
      <c r="BZ2" s="133"/>
      <c r="CA2" s="133"/>
      <c r="CB2" s="133"/>
      <c r="CC2" s="133"/>
      <c r="CD2" s="133"/>
      <c r="CE2" s="133"/>
      <c r="CF2" s="133"/>
    </row>
    <row r="3" spans="1:84" ht="15" customHeight="1">
      <c r="B3" s="192"/>
      <c r="C3" s="193"/>
      <c r="D3" s="193"/>
      <c r="E3" s="193"/>
      <c r="F3" s="193"/>
      <c r="G3" s="193"/>
      <c r="H3" s="193"/>
      <c r="I3" s="194"/>
      <c r="J3" s="133"/>
      <c r="K3" s="133"/>
      <c r="L3" s="133"/>
      <c r="M3" s="133"/>
      <c r="N3" s="133"/>
      <c r="O3" s="133"/>
      <c r="P3" s="133"/>
      <c r="Q3" s="133"/>
      <c r="R3" s="133"/>
      <c r="S3" s="133"/>
      <c r="T3" s="133"/>
      <c r="U3" s="133"/>
      <c r="V3" s="133"/>
      <c r="W3" s="133"/>
      <c r="X3" s="133"/>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33"/>
      <c r="AX3" s="133"/>
      <c r="AY3" s="133"/>
      <c r="AZ3" s="133"/>
      <c r="BA3" s="133"/>
      <c r="BB3" s="133"/>
      <c r="BC3" s="133"/>
      <c r="BD3" s="133"/>
      <c r="BE3" s="133"/>
      <c r="BF3" s="133"/>
      <c r="BG3" s="133"/>
      <c r="BH3" s="133"/>
      <c r="BI3" s="133"/>
      <c r="BJ3" s="133"/>
      <c r="BK3" s="133"/>
      <c r="BL3" s="133"/>
      <c r="BM3" s="133"/>
      <c r="BN3" s="133"/>
      <c r="BO3" s="133"/>
      <c r="BP3" s="133"/>
      <c r="BQ3" s="133"/>
      <c r="BR3" s="133"/>
      <c r="BS3" s="133"/>
      <c r="BT3" s="133"/>
      <c r="BU3" s="133"/>
      <c r="BV3" s="133"/>
      <c r="BW3" s="133"/>
      <c r="BX3" s="133"/>
      <c r="BY3" s="133"/>
      <c r="BZ3" s="133"/>
      <c r="CA3" s="133"/>
      <c r="CB3" s="133"/>
      <c r="CC3" s="133"/>
      <c r="CD3" s="133"/>
      <c r="CE3" s="133"/>
      <c r="CF3" s="133"/>
    </row>
    <row r="4" spans="1:84" ht="34.5" customHeight="1">
      <c r="A4" s="132"/>
      <c r="B4" s="465" t="s">
        <v>38</v>
      </c>
      <c r="C4" s="469"/>
      <c r="D4" s="469"/>
      <c r="E4" s="469"/>
      <c r="F4" s="469"/>
      <c r="G4" s="469"/>
      <c r="H4" s="469"/>
      <c r="I4" s="469"/>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33"/>
      <c r="AX4" s="133"/>
      <c r="AY4" s="133"/>
      <c r="AZ4" s="133"/>
      <c r="BA4" s="133"/>
      <c r="BB4" s="133"/>
      <c r="BC4" s="133"/>
      <c r="BD4" s="133"/>
      <c r="BE4" s="133"/>
      <c r="BF4" s="133"/>
      <c r="BG4" s="133"/>
      <c r="BH4" s="133"/>
      <c r="BI4" s="133"/>
      <c r="BJ4" s="133"/>
      <c r="BK4" s="133"/>
      <c r="BL4" s="133"/>
      <c r="BM4" s="133"/>
      <c r="BN4" s="133"/>
      <c r="BO4" s="133"/>
      <c r="BP4" s="133"/>
      <c r="BQ4" s="133"/>
      <c r="BR4" s="133"/>
      <c r="BS4" s="133"/>
      <c r="BT4" s="133"/>
      <c r="BU4" s="133"/>
      <c r="BV4" s="133"/>
      <c r="BW4" s="133"/>
      <c r="BX4" s="133"/>
      <c r="BY4" s="133"/>
      <c r="BZ4" s="133"/>
      <c r="CA4" s="133"/>
      <c r="CB4" s="133"/>
      <c r="CC4" s="133"/>
      <c r="CD4" s="133"/>
      <c r="CE4" s="133"/>
      <c r="CF4" s="133"/>
    </row>
    <row r="5" spans="1:84" ht="19.5" customHeight="1">
      <c r="A5" s="132"/>
      <c r="B5" s="460" t="s">
        <v>353</v>
      </c>
      <c r="C5" s="470"/>
      <c r="D5" s="470"/>
      <c r="E5" s="470"/>
      <c r="F5" s="470"/>
      <c r="G5" s="470"/>
      <c r="H5" s="470"/>
      <c r="I5" s="470"/>
      <c r="J5" s="133"/>
      <c r="K5" s="133"/>
      <c r="L5" s="133"/>
      <c r="M5" s="133"/>
      <c r="N5" s="133"/>
      <c r="O5" s="133"/>
      <c r="P5" s="133"/>
      <c r="Q5" s="133"/>
      <c r="R5" s="133"/>
      <c r="S5" s="133"/>
      <c r="T5" s="133"/>
      <c r="U5" s="133"/>
      <c r="V5" s="133"/>
      <c r="W5" s="133"/>
      <c r="X5" s="133"/>
      <c r="Y5" s="133"/>
      <c r="Z5" s="133"/>
      <c r="AA5" s="133"/>
      <c r="AB5" s="133"/>
      <c r="AC5" s="133"/>
      <c r="AD5" s="133"/>
      <c r="AE5" s="133"/>
      <c r="AF5" s="133"/>
      <c r="AG5" s="133"/>
      <c r="AH5" s="133"/>
      <c r="AI5" s="133"/>
      <c r="AJ5" s="133"/>
      <c r="AK5" s="133"/>
      <c r="AL5" s="133"/>
      <c r="AM5" s="133"/>
      <c r="AN5" s="133"/>
      <c r="AO5" s="133"/>
      <c r="AP5" s="133"/>
      <c r="AQ5" s="133"/>
      <c r="AR5" s="133"/>
      <c r="AS5" s="133"/>
      <c r="AT5" s="133"/>
      <c r="AU5" s="133"/>
      <c r="AV5" s="133"/>
      <c r="AW5" s="133"/>
      <c r="AX5" s="133"/>
      <c r="AY5" s="133"/>
      <c r="AZ5" s="133"/>
      <c r="BA5" s="133"/>
      <c r="BB5" s="133"/>
      <c r="BC5" s="133"/>
      <c r="BD5" s="133"/>
      <c r="BE5" s="133"/>
      <c r="BF5" s="133"/>
      <c r="BG5" s="133"/>
      <c r="BH5" s="133"/>
      <c r="BI5" s="133"/>
      <c r="BJ5" s="133"/>
      <c r="BK5" s="133"/>
      <c r="BL5" s="133"/>
      <c r="BM5" s="133"/>
      <c r="BN5" s="133"/>
      <c r="BO5" s="133"/>
      <c r="BP5" s="133"/>
      <c r="BQ5" s="133"/>
      <c r="BR5" s="133"/>
      <c r="BS5" s="133"/>
      <c r="BT5" s="133"/>
      <c r="BU5" s="133"/>
      <c r="BV5" s="133"/>
      <c r="BW5" s="133"/>
      <c r="BX5" s="133"/>
      <c r="BY5" s="133"/>
      <c r="BZ5" s="133"/>
      <c r="CA5" s="133"/>
      <c r="CB5" s="133"/>
      <c r="CC5" s="133"/>
      <c r="CD5" s="133"/>
      <c r="CE5" s="133"/>
      <c r="CF5" s="133"/>
    </row>
    <row r="6" spans="1:84" ht="31.5" customHeight="1">
      <c r="A6" s="132"/>
      <c r="B6" s="471" t="s">
        <v>39</v>
      </c>
      <c r="C6" s="471"/>
      <c r="D6" s="472" t="str">
        <f>'FORMATO 2. POA - MIR'!D4:F4</f>
        <v>SECRETARIA GENERAL MUNICIPAL</v>
      </c>
      <c r="E6" s="472"/>
      <c r="F6" s="471" t="s">
        <v>42</v>
      </c>
      <c r="G6" s="471"/>
      <c r="H6" s="472">
        <v>2026</v>
      </c>
      <c r="I6" s="472"/>
      <c r="J6" s="133"/>
      <c r="K6" s="133"/>
      <c r="L6" s="133"/>
      <c r="M6" s="133"/>
      <c r="N6" s="133"/>
      <c r="O6" s="133"/>
      <c r="P6" s="133"/>
      <c r="Q6" s="133"/>
      <c r="R6" s="133"/>
      <c r="S6" s="133"/>
      <c r="T6" s="133"/>
      <c r="U6" s="133"/>
      <c r="V6" s="133"/>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33"/>
      <c r="AX6" s="133"/>
      <c r="AY6" s="133"/>
      <c r="AZ6" s="133"/>
      <c r="BA6" s="133"/>
      <c r="BB6" s="133"/>
      <c r="BC6" s="133"/>
      <c r="BD6" s="133"/>
      <c r="BE6" s="133"/>
      <c r="BF6" s="133"/>
      <c r="BG6" s="133"/>
      <c r="BH6" s="133"/>
      <c r="BI6" s="133"/>
      <c r="BJ6" s="133"/>
      <c r="BK6" s="133"/>
      <c r="BL6" s="133"/>
      <c r="BM6" s="133"/>
      <c r="BN6" s="133"/>
      <c r="BO6" s="133"/>
      <c r="BP6" s="133"/>
      <c r="BQ6" s="133"/>
      <c r="BR6" s="133"/>
      <c r="BS6" s="133"/>
      <c r="BT6" s="133"/>
      <c r="BU6" s="133"/>
      <c r="BV6" s="133"/>
      <c r="BW6" s="133"/>
      <c r="BX6" s="133"/>
      <c r="BY6" s="133"/>
      <c r="BZ6" s="133"/>
      <c r="CA6" s="133"/>
      <c r="CB6" s="133"/>
      <c r="CC6" s="133"/>
      <c r="CD6" s="133"/>
      <c r="CE6" s="133"/>
      <c r="CF6" s="133"/>
    </row>
    <row r="7" spans="1:84" ht="54" customHeight="1">
      <c r="A7" s="132"/>
      <c r="B7" s="471" t="s">
        <v>40</v>
      </c>
      <c r="C7" s="471"/>
      <c r="D7" s="472" t="s">
        <v>535</v>
      </c>
      <c r="E7" s="472"/>
      <c r="F7" s="471" t="s">
        <v>43</v>
      </c>
      <c r="G7" s="471"/>
      <c r="H7" s="472" t="s">
        <v>529</v>
      </c>
      <c r="I7" s="472"/>
      <c r="J7" s="133"/>
      <c r="K7" s="133"/>
      <c r="L7" s="133"/>
      <c r="M7" s="133"/>
      <c r="N7" s="133"/>
      <c r="O7" s="133"/>
      <c r="P7" s="133"/>
      <c r="Q7" s="133"/>
      <c r="R7" s="133"/>
      <c r="S7" s="133"/>
      <c r="T7" s="133"/>
      <c r="U7" s="133"/>
      <c r="V7" s="133"/>
      <c r="W7" s="133"/>
      <c r="X7" s="133"/>
      <c r="Y7" s="133"/>
      <c r="Z7" s="133"/>
      <c r="AA7" s="133"/>
      <c r="AB7" s="133"/>
      <c r="AC7" s="133"/>
      <c r="AD7" s="133"/>
      <c r="AE7" s="133"/>
      <c r="AF7" s="133"/>
      <c r="AG7" s="133"/>
      <c r="AH7" s="133"/>
      <c r="AI7" s="133"/>
      <c r="AJ7" s="133"/>
      <c r="AK7" s="133"/>
      <c r="AL7" s="133"/>
      <c r="AM7" s="133"/>
      <c r="AN7" s="133"/>
      <c r="AO7" s="133"/>
      <c r="AP7" s="133"/>
      <c r="AQ7" s="133"/>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c r="CA7" s="133"/>
      <c r="CB7" s="133"/>
      <c r="CC7" s="133"/>
      <c r="CD7" s="133"/>
      <c r="CE7" s="133"/>
      <c r="CF7" s="133"/>
    </row>
    <row r="8" spans="1:84" ht="41.25" customHeight="1">
      <c r="A8" s="132"/>
      <c r="B8" s="484" t="s">
        <v>41</v>
      </c>
      <c r="C8" s="484"/>
      <c r="D8" s="485" t="s">
        <v>544</v>
      </c>
      <c r="E8" s="485"/>
      <c r="F8" s="471" t="s">
        <v>44</v>
      </c>
      <c r="G8" s="471"/>
      <c r="H8" s="472" t="s">
        <v>538</v>
      </c>
      <c r="I8" s="472"/>
      <c r="J8" s="133"/>
      <c r="K8" s="133"/>
      <c r="L8" s="133"/>
      <c r="M8" s="133"/>
      <c r="N8" s="133"/>
      <c r="O8" s="133"/>
      <c r="P8" s="133"/>
      <c r="Q8" s="133"/>
      <c r="R8" s="133"/>
      <c r="S8" s="133"/>
      <c r="T8" s="133"/>
      <c r="U8" s="133"/>
      <c r="V8" s="133"/>
      <c r="W8" s="133"/>
      <c r="X8" s="133"/>
      <c r="Y8" s="133"/>
      <c r="Z8" s="133"/>
      <c r="AA8" s="133"/>
      <c r="AB8" s="133"/>
      <c r="AC8" s="133"/>
      <c r="AD8" s="133"/>
      <c r="AE8" s="133"/>
      <c r="AF8" s="133"/>
      <c r="AG8" s="133"/>
      <c r="AH8" s="133"/>
      <c r="AI8" s="133"/>
      <c r="AJ8" s="133"/>
      <c r="AK8" s="133"/>
      <c r="AL8" s="133"/>
      <c r="AM8" s="133"/>
      <c r="AN8" s="133"/>
      <c r="AO8" s="133"/>
      <c r="AP8" s="133"/>
      <c r="AQ8" s="133"/>
      <c r="AR8" s="133"/>
      <c r="AS8" s="133"/>
      <c r="AT8" s="133"/>
      <c r="AU8" s="133"/>
      <c r="AV8" s="133"/>
      <c r="AW8" s="133"/>
      <c r="AX8" s="133"/>
      <c r="AY8" s="133"/>
      <c r="AZ8" s="133"/>
      <c r="BA8" s="133"/>
      <c r="BB8" s="133"/>
      <c r="BC8" s="133"/>
      <c r="BD8" s="133"/>
      <c r="BE8" s="133"/>
      <c r="BF8" s="133"/>
      <c r="BG8" s="133"/>
      <c r="BH8" s="133"/>
      <c r="BI8" s="133"/>
      <c r="BJ8" s="133"/>
      <c r="BK8" s="133"/>
      <c r="BL8" s="133"/>
      <c r="BM8" s="133"/>
      <c r="BN8" s="133"/>
      <c r="BO8" s="133"/>
      <c r="BP8" s="133"/>
      <c r="BQ8" s="133"/>
      <c r="BR8" s="133"/>
      <c r="BS8" s="133"/>
      <c r="BT8" s="133"/>
      <c r="BU8" s="133"/>
      <c r="BV8" s="133"/>
      <c r="BW8" s="133"/>
      <c r="BX8" s="133"/>
      <c r="BY8" s="133"/>
      <c r="BZ8" s="133"/>
      <c r="CA8" s="133"/>
      <c r="CB8" s="133"/>
      <c r="CC8" s="133"/>
      <c r="CD8" s="133"/>
      <c r="CE8" s="133"/>
      <c r="CF8" s="133"/>
    </row>
    <row r="9" spans="1:84">
      <c r="A9" s="132"/>
      <c r="B9" s="479" t="s">
        <v>89</v>
      </c>
      <c r="C9" s="479"/>
      <c r="D9" s="479"/>
      <c r="E9" s="479"/>
      <c r="F9" s="479"/>
      <c r="G9" s="479"/>
      <c r="H9" s="479"/>
      <c r="I9" s="479"/>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3"/>
      <c r="AK9" s="133"/>
      <c r="AL9" s="133"/>
      <c r="AM9" s="133"/>
      <c r="AN9" s="133"/>
      <c r="AO9" s="133"/>
      <c r="AP9" s="133"/>
      <c r="AQ9" s="133"/>
      <c r="AR9" s="133"/>
      <c r="AS9" s="133"/>
      <c r="AT9" s="133"/>
      <c r="AU9" s="133"/>
      <c r="AV9" s="133"/>
      <c r="AW9" s="133"/>
      <c r="AX9" s="133"/>
      <c r="AY9" s="133"/>
      <c r="AZ9" s="133"/>
      <c r="BA9" s="133"/>
      <c r="BB9" s="133"/>
      <c r="BC9" s="133"/>
      <c r="BD9" s="133"/>
      <c r="BE9" s="133"/>
      <c r="BF9" s="133"/>
      <c r="BG9" s="133"/>
      <c r="BH9" s="133"/>
      <c r="BI9" s="133"/>
      <c r="BJ9" s="133"/>
      <c r="BK9" s="133"/>
      <c r="BL9" s="133"/>
      <c r="BM9" s="133"/>
      <c r="BN9" s="133"/>
      <c r="BO9" s="133"/>
      <c r="BP9" s="133"/>
      <c r="BQ9" s="133"/>
      <c r="BR9" s="133"/>
      <c r="BS9" s="133"/>
      <c r="BT9" s="133"/>
      <c r="BU9" s="133"/>
      <c r="BV9" s="133"/>
      <c r="BW9" s="133"/>
      <c r="BX9" s="133"/>
      <c r="BY9" s="133"/>
      <c r="BZ9" s="133"/>
      <c r="CA9" s="133"/>
      <c r="CB9" s="133"/>
      <c r="CC9" s="133"/>
      <c r="CD9" s="133"/>
      <c r="CE9" s="133"/>
      <c r="CF9" s="133"/>
    </row>
    <row r="10" spans="1:84" ht="136.5" customHeight="1">
      <c r="A10" s="132"/>
      <c r="B10" s="473" t="s">
        <v>90</v>
      </c>
      <c r="C10" s="473"/>
      <c r="D10" s="472" t="str">
        <f>'FORMATO 2. POA - MIR'!C9</f>
        <v xml:space="preserve">ACUERDO 4. DESARROLLO SOSTENIBLE E INFRAESTRUCTURA SOLIDA Y TRASFORMADORA </v>
      </c>
      <c r="E10" s="472"/>
      <c r="F10" s="480" t="s">
        <v>91</v>
      </c>
      <c r="G10" s="480"/>
      <c r="H10" s="472" t="str">
        <f>'FORMATO 2. POA - MIR'!E9</f>
        <v>4.1 .3 Fortalecer la infraestructura eléctrica y la conectividad digital, garantizando servicios eficientes, mejorando la calidad de vida de las y los Zapotlanenses. 
4.1 .4 Generar mejores carreteras y caminos municipales, brindando mayor seguridad en los traslados de los usuarios de transporte público, como particulares en el municipio.</v>
      </c>
      <c r="I10" s="472"/>
      <c r="J10" s="133"/>
      <c r="K10" s="133"/>
      <c r="L10" s="133"/>
      <c r="M10" s="133"/>
      <c r="N10" s="133"/>
      <c r="O10" s="133"/>
      <c r="P10" s="133"/>
      <c r="Q10" s="133"/>
      <c r="R10" s="133"/>
      <c r="S10" s="133"/>
      <c r="T10" s="133"/>
      <c r="U10" s="133"/>
      <c r="V10" s="133"/>
      <c r="W10" s="133"/>
      <c r="X10" s="133"/>
      <c r="Y10" s="133"/>
      <c r="Z10" s="133"/>
      <c r="AA10" s="133"/>
      <c r="AB10" s="133"/>
      <c r="AC10" s="133"/>
      <c r="AD10" s="133"/>
      <c r="AE10" s="133"/>
      <c r="AF10" s="133"/>
      <c r="AG10" s="133"/>
      <c r="AH10" s="133"/>
      <c r="AI10" s="133"/>
      <c r="AJ10" s="133"/>
      <c r="AK10" s="133"/>
      <c r="AL10" s="133"/>
      <c r="AM10" s="133"/>
      <c r="AN10" s="133"/>
      <c r="AO10" s="133"/>
      <c r="AP10" s="133"/>
      <c r="AQ10" s="133"/>
      <c r="AR10" s="133"/>
      <c r="AS10" s="133"/>
      <c r="AT10" s="133"/>
      <c r="AU10" s="133"/>
      <c r="AV10" s="133"/>
      <c r="AW10" s="133"/>
      <c r="AX10" s="133"/>
      <c r="AY10" s="133"/>
      <c r="AZ10" s="133"/>
      <c r="BA10" s="133"/>
      <c r="BB10" s="133"/>
      <c r="BC10" s="133"/>
      <c r="BD10" s="133"/>
      <c r="BE10" s="133"/>
      <c r="BF10" s="133"/>
      <c r="BG10" s="133"/>
      <c r="BH10" s="133"/>
      <c r="BI10" s="133"/>
      <c r="BJ10" s="133"/>
      <c r="BK10" s="133"/>
      <c r="BL10" s="133"/>
      <c r="BM10" s="133"/>
      <c r="BN10" s="133"/>
      <c r="BO10" s="133"/>
      <c r="BP10" s="133"/>
      <c r="BQ10" s="133"/>
      <c r="BR10" s="133"/>
      <c r="BS10" s="133"/>
      <c r="BT10" s="133"/>
      <c r="BU10" s="133"/>
      <c r="BV10" s="133"/>
      <c r="BW10" s="133"/>
      <c r="BX10" s="133"/>
      <c r="BY10" s="133"/>
      <c r="BZ10" s="133"/>
      <c r="CA10" s="133"/>
      <c r="CB10" s="133"/>
      <c r="CC10" s="133"/>
      <c r="CD10" s="133"/>
      <c r="CE10" s="133"/>
      <c r="CF10" s="133"/>
    </row>
    <row r="11" spans="1:84" ht="124.5" customHeight="1">
      <c r="A11" s="132"/>
      <c r="B11" s="480" t="s">
        <v>92</v>
      </c>
      <c r="C11" s="480"/>
      <c r="D11" s="472" t="str">
        <f>'FORMATO 2. POA - MIR'!C10</f>
        <v xml:space="preserve">ACUERDO 4. DESARROLLO SOSTENIBLE E INFRAESTRUCTURA SOLIDA Y TRASFORMADORA ZAPOTLÁN </v>
      </c>
      <c r="E11" s="472"/>
      <c r="F11" s="480" t="s">
        <v>94</v>
      </c>
      <c r="G11" s="480"/>
      <c r="H11" s="472" t="str">
        <f>'FORMATO 2. POA - MIR'!E10</f>
        <v>4.1.3.1 Ampliar la cobertura y mejorar la eficiencia de los servicios de electrificación y alumbrado público. Priorizando zonas con mayor rezago.	
4.1 .4.1 Rehabilitar carreteras, caminos rurales, brechas y puentes del municipio, optimizando los tiempos de traslado de los pobladores de Zapotlán.</v>
      </c>
      <c r="I11" s="472"/>
      <c r="J11" s="133"/>
      <c r="K11" s="133"/>
      <c r="L11" s="133"/>
      <c r="M11" s="133"/>
      <c r="N11" s="133"/>
      <c r="O11" s="133"/>
      <c r="P11" s="133"/>
      <c r="Q11" s="133"/>
      <c r="R11" s="133"/>
      <c r="S11" s="133"/>
      <c r="T11" s="133"/>
      <c r="U11" s="191"/>
      <c r="V11" s="190"/>
      <c r="W11" s="190"/>
      <c r="X11" s="190"/>
      <c r="Y11" s="190"/>
      <c r="Z11" s="190"/>
      <c r="AA11" s="190"/>
      <c r="AB11" s="190"/>
      <c r="AC11" s="190"/>
      <c r="AD11" s="190"/>
      <c r="AE11" s="190"/>
      <c r="AF11" s="190"/>
      <c r="AG11" s="190"/>
      <c r="AH11" s="190"/>
      <c r="AI11" s="190"/>
      <c r="AJ11" s="190"/>
      <c r="AK11" s="190"/>
      <c r="AL11" s="190"/>
      <c r="AM11" s="190"/>
      <c r="AN11" s="190"/>
      <c r="AO11" s="190"/>
      <c r="AP11" s="190"/>
      <c r="AQ11" s="190"/>
      <c r="AR11" s="190"/>
      <c r="AS11" s="190"/>
      <c r="AT11" s="190"/>
      <c r="AU11" s="190"/>
      <c r="AV11" s="190"/>
      <c r="AW11" s="190"/>
      <c r="AX11" s="190"/>
      <c r="AY11" s="190"/>
      <c r="AZ11" s="190"/>
      <c r="BA11" s="190"/>
      <c r="BB11" s="190"/>
      <c r="BC11" s="190"/>
      <c r="BD11" s="190"/>
      <c r="BE11" s="190"/>
      <c r="BF11" s="190"/>
      <c r="BG11" s="190"/>
      <c r="BH11" s="190"/>
      <c r="BI11" s="190"/>
      <c r="BJ11" s="190"/>
      <c r="BK11" s="190"/>
      <c r="BL11" s="190"/>
      <c r="BM11" s="190"/>
      <c r="BN11" s="190"/>
      <c r="BO11" s="190"/>
      <c r="BP11" s="190"/>
      <c r="BQ11" s="190"/>
      <c r="BR11" s="190"/>
      <c r="BS11" s="190"/>
      <c r="BT11" s="190"/>
      <c r="BU11" s="190"/>
      <c r="BV11" s="190"/>
      <c r="BW11" s="190"/>
      <c r="BX11" s="190"/>
      <c r="BY11" s="190"/>
      <c r="BZ11" s="190"/>
      <c r="CA11" s="190"/>
      <c r="CB11" s="190"/>
      <c r="CC11" s="190"/>
      <c r="CD11" s="190"/>
      <c r="CE11" s="190"/>
      <c r="CF11" s="190"/>
    </row>
    <row r="12" spans="1:84" ht="126" customHeight="1">
      <c r="A12" s="132"/>
      <c r="B12" s="480" t="s">
        <v>95</v>
      </c>
      <c r="C12" s="480"/>
      <c r="D12" s="472" t="str">
        <f>'FORMATO 2. POA - MIR'!C11</f>
        <v xml:space="preserve">4.1 Garantizar la correcta gestión de recursos, detonando la infraestructura social y sostenible atreves de financiamiento de obras, acciones sociales básicas e inversiones que beneficien directamente a la población de Zapotlán. </v>
      </c>
      <c r="E12" s="472"/>
      <c r="F12" s="480" t="s">
        <v>96</v>
      </c>
      <c r="G12" s="480"/>
      <c r="H12" s="472" t="str">
        <f>'FORMATO 2. POA - MIR'!E11</f>
        <v>4.1.4.2 Promover las buenas prácticas y colaboración de mantenimiento y cuidado de las calles en el municipio, propiciando mejor calidad para los transeúntes de las localidades.</v>
      </c>
      <c r="I12" s="472"/>
      <c r="J12" s="133"/>
      <c r="K12" s="133"/>
      <c r="L12" s="133"/>
      <c r="M12" s="133"/>
      <c r="N12" s="133"/>
      <c r="O12" s="133"/>
      <c r="P12" s="133"/>
      <c r="Q12" s="133"/>
      <c r="R12" s="133"/>
      <c r="S12" s="133"/>
      <c r="T12" s="133"/>
      <c r="U12" s="156"/>
    </row>
    <row r="13" spans="1:84" ht="15" customHeight="1">
      <c r="A13" s="132"/>
      <c r="B13" s="499" t="s">
        <v>354</v>
      </c>
      <c r="C13" s="499"/>
      <c r="D13" s="499"/>
      <c r="E13" s="499"/>
      <c r="F13" s="499"/>
      <c r="G13" s="499"/>
      <c r="H13" s="499"/>
      <c r="I13" s="499"/>
      <c r="J13" s="133"/>
      <c r="K13" s="133"/>
      <c r="L13" s="133"/>
      <c r="M13" s="133"/>
      <c r="N13" s="133"/>
      <c r="O13" s="133"/>
      <c r="P13" s="133"/>
      <c r="Q13" s="133"/>
      <c r="R13" s="133"/>
      <c r="S13" s="133"/>
      <c r="T13" s="133"/>
      <c r="U13" s="156"/>
    </row>
    <row r="14" spans="1:84">
      <c r="A14" s="132"/>
      <c r="B14" s="473" t="s">
        <v>45</v>
      </c>
      <c r="C14" s="473"/>
      <c r="D14" s="473"/>
      <c r="E14" s="473"/>
      <c r="F14" s="473"/>
      <c r="G14" s="473"/>
      <c r="H14" s="473"/>
      <c r="I14" s="473"/>
      <c r="J14" s="133"/>
      <c r="K14" s="133"/>
      <c r="L14" s="133"/>
      <c r="M14" s="133"/>
      <c r="N14" s="133"/>
      <c r="O14" s="133"/>
      <c r="P14" s="133"/>
      <c r="Q14" s="133"/>
      <c r="R14" s="133"/>
      <c r="S14" s="133"/>
      <c r="T14" s="133"/>
      <c r="U14" s="156"/>
    </row>
    <row r="15" spans="1:84">
      <c r="A15" s="132"/>
      <c r="B15" s="498" t="str">
        <f>'FORMATO 2. POA - MIR'!B22</f>
        <v>Limpieza por área de Presidencia Municipal</v>
      </c>
      <c r="C15" s="498"/>
      <c r="D15" s="498"/>
      <c r="E15" s="498"/>
      <c r="F15" s="498"/>
      <c r="G15" s="498"/>
      <c r="H15" s="498"/>
      <c r="I15" s="498"/>
      <c r="J15" s="133"/>
      <c r="K15" s="133"/>
      <c r="L15" s="133"/>
      <c r="M15" s="133"/>
      <c r="N15" s="133"/>
      <c r="O15" s="133"/>
      <c r="P15" s="133"/>
      <c r="Q15" s="133"/>
      <c r="R15" s="133"/>
      <c r="S15" s="133"/>
      <c r="T15" s="133"/>
      <c r="U15" s="156"/>
    </row>
    <row r="16" spans="1:84">
      <c r="A16" s="132"/>
      <c r="B16" s="473" t="s">
        <v>48</v>
      </c>
      <c r="C16" s="473"/>
      <c r="D16" s="473"/>
      <c r="E16" s="473"/>
      <c r="F16" s="473"/>
      <c r="G16" s="473"/>
      <c r="H16" s="473"/>
      <c r="I16" s="473"/>
      <c r="J16" s="133"/>
      <c r="K16" s="133"/>
      <c r="L16" s="133"/>
      <c r="M16" s="133"/>
      <c r="N16" s="133"/>
      <c r="O16" s="133"/>
      <c r="P16" s="133"/>
      <c r="Q16" s="133"/>
      <c r="R16" s="133"/>
      <c r="S16" s="133"/>
      <c r="T16" s="133"/>
      <c r="U16" s="156"/>
    </row>
    <row r="17" spans="1:21" ht="39" customHeight="1">
      <c r="A17" s="132"/>
      <c r="B17" s="472" t="str">
        <f>'FORMATO 2. POA - MIR'!C22</f>
        <v>Garantizar la limpieza intensiva en áreas administrativas que requieren orden para el trabajo documental, la
desinfección reforzada en espacios de atención ciudadana y el mantenimiento puntual de salas de reuniones antes y después de su uso.</v>
      </c>
      <c r="C17" s="472"/>
      <c r="D17" s="472"/>
      <c r="E17" s="472"/>
      <c r="F17" s="472"/>
      <c r="G17" s="472"/>
      <c r="H17" s="472"/>
      <c r="I17" s="472"/>
      <c r="J17" s="133"/>
      <c r="K17" s="133"/>
      <c r="L17" s="133"/>
      <c r="M17" s="133"/>
      <c r="N17" s="133"/>
      <c r="O17" s="133"/>
      <c r="P17" s="133"/>
      <c r="Q17" s="133"/>
      <c r="R17" s="133"/>
      <c r="S17" s="133"/>
      <c r="T17" s="133"/>
      <c r="U17" s="156"/>
    </row>
    <row r="18" spans="1:21" ht="18.75" customHeight="1">
      <c r="A18" s="132"/>
      <c r="B18" s="499" t="s">
        <v>355</v>
      </c>
      <c r="C18" s="499"/>
      <c r="D18" s="499"/>
      <c r="E18" s="499"/>
      <c r="F18" s="499"/>
      <c r="G18" s="499"/>
      <c r="H18" s="499"/>
      <c r="I18" s="499"/>
      <c r="J18" s="133"/>
      <c r="K18" s="133"/>
      <c r="L18" s="133"/>
      <c r="M18" s="133"/>
      <c r="N18" s="133"/>
      <c r="O18" s="133"/>
      <c r="P18" s="133"/>
      <c r="Q18" s="133"/>
      <c r="R18" s="133"/>
      <c r="S18" s="133"/>
      <c r="T18" s="133"/>
      <c r="U18" s="156"/>
    </row>
    <row r="19" spans="1:21">
      <c r="A19" s="132"/>
      <c r="B19" s="475" t="s">
        <v>340</v>
      </c>
      <c r="C19" s="475"/>
      <c r="D19" s="475"/>
      <c r="E19" s="475"/>
      <c r="F19" s="475"/>
      <c r="G19" s="475"/>
      <c r="H19" s="475"/>
      <c r="I19" s="475"/>
      <c r="J19" s="133"/>
      <c r="K19" s="133"/>
      <c r="L19" s="133"/>
      <c r="M19" s="133"/>
      <c r="N19" s="133"/>
      <c r="O19" s="133"/>
      <c r="P19" s="133"/>
      <c r="Q19" s="133"/>
      <c r="R19" s="133"/>
      <c r="S19" s="133"/>
      <c r="T19" s="133"/>
      <c r="U19" s="156"/>
    </row>
    <row r="20" spans="1:21">
      <c r="A20" s="132"/>
      <c r="B20" s="472" t="str">
        <f>CALENDARIZACION!E35</f>
        <v xml:space="preserve">PLPAEPM = (PLPAEPMP / PLPAEPMR) * 100
</v>
      </c>
      <c r="C20" s="472"/>
      <c r="D20" s="472"/>
      <c r="E20" s="472"/>
      <c r="F20" s="472"/>
      <c r="G20" s="472"/>
      <c r="H20" s="472"/>
      <c r="I20" s="472"/>
      <c r="J20" s="133"/>
      <c r="K20" s="133"/>
      <c r="L20" s="133"/>
      <c r="M20" s="133"/>
      <c r="N20" s="133"/>
      <c r="O20" s="133"/>
      <c r="P20" s="133"/>
      <c r="Q20" s="133"/>
      <c r="R20" s="133"/>
      <c r="S20" s="133"/>
      <c r="T20" s="133"/>
      <c r="U20" s="156"/>
    </row>
    <row r="21" spans="1:21">
      <c r="A21" s="132"/>
      <c r="B21" s="475" t="s">
        <v>341</v>
      </c>
      <c r="C21" s="475"/>
      <c r="D21" s="475"/>
      <c r="E21" s="475"/>
      <c r="F21" s="475"/>
      <c r="G21" s="475"/>
      <c r="H21" s="475"/>
      <c r="I21" s="475"/>
      <c r="J21" s="133"/>
      <c r="K21" s="133"/>
      <c r="L21" s="133"/>
      <c r="M21" s="133"/>
      <c r="N21" s="133"/>
      <c r="O21" s="133"/>
      <c r="P21" s="133"/>
      <c r="Q21" s="133"/>
      <c r="R21" s="133"/>
      <c r="S21" s="133"/>
      <c r="T21" s="133"/>
      <c r="U21" s="156"/>
    </row>
    <row r="22" spans="1:21" ht="28.5" customHeight="1">
      <c r="A22" s="132"/>
      <c r="B22" s="486" t="s">
        <v>105</v>
      </c>
      <c r="C22" s="487"/>
      <c r="D22" s="488" t="s">
        <v>342</v>
      </c>
      <c r="E22" s="488"/>
      <c r="F22" s="487" t="s">
        <v>343</v>
      </c>
      <c r="G22" s="487"/>
      <c r="H22" s="480" t="s">
        <v>142</v>
      </c>
      <c r="I22" s="480"/>
      <c r="J22" s="133"/>
      <c r="K22" s="133"/>
      <c r="L22" s="133"/>
      <c r="M22" s="133"/>
      <c r="N22" s="133"/>
      <c r="O22" s="133"/>
      <c r="P22" s="133"/>
      <c r="Q22" s="133"/>
      <c r="R22" s="133"/>
      <c r="S22" s="133"/>
      <c r="T22" s="133"/>
      <c r="U22" s="156"/>
    </row>
    <row r="23" spans="1:21" ht="53.25" customHeight="1">
      <c r="A23" s="132"/>
      <c r="B23" s="557" t="s">
        <v>584</v>
      </c>
      <c r="C23" s="557"/>
      <c r="D23" s="478" t="s">
        <v>108</v>
      </c>
      <c r="E23" s="478"/>
      <c r="F23" s="472" t="str">
        <f>CALENDARIZACION!C35</f>
        <v>PLPAEPM
Porcentaje de limpieza por áreas del Edificio de Presidencia Municipal</v>
      </c>
      <c r="G23" s="472"/>
      <c r="H23" s="518" t="str">
        <f>'FORMATO 2. POA - MIR'!E16</f>
        <v xml:space="preserve">Medios de verificación:Carpetas digitales, Carpetas físicas, Solicitudes ciudadanas y Archivos de control e inspecciones físicas.
Fuente de información: Estadísticas  de Población y Vivienda (INEGI), Estadísticas Datamun (CONEVAL)
https://sigeh.hidalgo.gob.mx/pags/info_reg/municipal/13082%20-%20Zapotl%C3%A1n%20de%20Ju%C3%A1rez.pdf
Periodicidad: Trimestral
Resguardante: DIRECCIÓN DE SERVICIOS PUBLICOS MUNICIPALES </v>
      </c>
      <c r="I23" s="506"/>
      <c r="J23" s="133"/>
      <c r="K23" s="133"/>
      <c r="L23" s="133"/>
      <c r="M23" s="133"/>
      <c r="N23" s="133"/>
      <c r="O23" s="133"/>
      <c r="P23" s="133"/>
      <c r="Q23" s="133"/>
      <c r="R23" s="133"/>
      <c r="S23" s="133"/>
      <c r="T23" s="133"/>
      <c r="U23" s="156"/>
    </row>
    <row r="24" spans="1:21" ht="72.75" customHeight="1">
      <c r="A24" s="132"/>
      <c r="B24" s="557" t="s">
        <v>586</v>
      </c>
      <c r="C24" s="557"/>
      <c r="D24" s="478" t="s">
        <v>108</v>
      </c>
      <c r="E24" s="478"/>
      <c r="F24" s="472" t="str">
        <f>CALENDARIZACION!D35</f>
        <v xml:space="preserve">PLPAEPMP 
Porcentaje de limpieza por áreas del Edificio de Presidencia Municipal programado
</v>
      </c>
      <c r="G24" s="472"/>
      <c r="H24" s="519"/>
      <c r="I24" s="508"/>
      <c r="J24" s="133"/>
      <c r="K24" s="133"/>
      <c r="L24" s="133"/>
      <c r="M24" s="133"/>
      <c r="N24" s="133"/>
      <c r="O24" s="133"/>
      <c r="P24" s="133"/>
      <c r="Q24" s="133"/>
      <c r="R24" s="133"/>
      <c r="S24" s="133"/>
      <c r="T24" s="133"/>
      <c r="U24" s="156"/>
    </row>
    <row r="25" spans="1:21" ht="78" customHeight="1">
      <c r="A25" s="132"/>
      <c r="B25" s="557" t="s">
        <v>587</v>
      </c>
      <c r="C25" s="557"/>
      <c r="D25" s="478" t="s">
        <v>108</v>
      </c>
      <c r="E25" s="478"/>
      <c r="F25" s="472" t="str">
        <f>CALENDARIZACION!D36</f>
        <v>PLPAEPMR
Porcentaje de limpieza por áreas del Edificio de Presidencia Municipal realizado</v>
      </c>
      <c r="G25" s="472"/>
      <c r="H25" s="520"/>
      <c r="I25" s="510"/>
      <c r="J25" s="133"/>
      <c r="K25" s="133"/>
      <c r="L25" s="133"/>
      <c r="M25" s="133"/>
      <c r="N25" s="133"/>
      <c r="O25" s="133"/>
      <c r="P25" s="133"/>
      <c r="Q25" s="133"/>
      <c r="R25" s="133"/>
      <c r="S25" s="133"/>
      <c r="T25" s="133"/>
      <c r="U25" s="156"/>
    </row>
    <row r="26" spans="1:21" ht="12.75" customHeight="1">
      <c r="A26" s="132"/>
      <c r="B26" s="504" t="s">
        <v>145</v>
      </c>
      <c r="C26" s="504"/>
      <c r="D26" s="504"/>
      <c r="E26" s="504"/>
      <c r="F26" s="504"/>
      <c r="G26" s="504"/>
      <c r="H26" s="504"/>
      <c r="I26" s="504"/>
      <c r="J26" s="133"/>
      <c r="K26" s="133"/>
      <c r="L26" s="133"/>
      <c r="M26" s="133"/>
      <c r="N26" s="133"/>
      <c r="O26" s="133"/>
      <c r="P26" s="133"/>
      <c r="Q26" s="133"/>
      <c r="R26" s="133"/>
      <c r="S26" s="133"/>
      <c r="T26" s="133"/>
      <c r="U26" s="156"/>
    </row>
    <row r="27" spans="1:21" ht="15.75" customHeight="1">
      <c r="A27" s="132"/>
      <c r="B27" s="473" t="s">
        <v>28</v>
      </c>
      <c r="C27" s="473"/>
      <c r="D27" s="473" t="s">
        <v>46</v>
      </c>
      <c r="E27" s="473"/>
      <c r="F27" s="473" t="s">
        <v>47</v>
      </c>
      <c r="G27" s="473"/>
      <c r="H27" s="473"/>
      <c r="I27" s="473"/>
      <c r="J27" s="133"/>
      <c r="K27" s="133"/>
      <c r="L27" s="133"/>
      <c r="M27" s="133"/>
      <c r="N27" s="133"/>
      <c r="O27" s="133"/>
      <c r="P27" s="133"/>
      <c r="Q27" s="133"/>
      <c r="R27" s="133"/>
      <c r="S27" s="133"/>
      <c r="T27" s="133"/>
      <c r="U27" s="156"/>
    </row>
    <row r="28" spans="1:21" ht="18" customHeight="1">
      <c r="A28" s="132"/>
      <c r="B28" s="472" t="s">
        <v>100</v>
      </c>
      <c r="C28" s="472"/>
      <c r="D28" s="472" t="s">
        <v>98</v>
      </c>
      <c r="E28" s="472"/>
      <c r="F28" s="472" t="s">
        <v>220</v>
      </c>
      <c r="G28" s="472"/>
      <c r="H28" s="472"/>
      <c r="I28" s="472"/>
      <c r="J28" s="133"/>
      <c r="K28" s="133"/>
      <c r="L28" s="133"/>
      <c r="M28" s="133"/>
      <c r="N28" s="133"/>
      <c r="O28" s="133"/>
      <c r="P28" s="133"/>
      <c r="Q28" s="133"/>
      <c r="R28" s="133"/>
      <c r="S28" s="133"/>
      <c r="T28" s="133"/>
      <c r="U28" s="156"/>
    </row>
    <row r="29" spans="1:21" ht="18" customHeight="1">
      <c r="A29" s="132"/>
      <c r="B29" s="473" t="s">
        <v>127</v>
      </c>
      <c r="C29" s="473"/>
      <c r="D29" s="473"/>
      <c r="E29" s="473"/>
      <c r="F29" s="474" t="s">
        <v>130</v>
      </c>
      <c r="G29" s="475"/>
      <c r="H29" s="475"/>
      <c r="I29" s="475"/>
      <c r="J29" s="133"/>
      <c r="K29" s="133"/>
      <c r="L29" s="133"/>
      <c r="M29" s="133"/>
      <c r="N29" s="133"/>
      <c r="O29" s="133"/>
      <c r="P29" s="133"/>
      <c r="Q29" s="133"/>
      <c r="R29" s="133"/>
      <c r="S29" s="133"/>
      <c r="T29" s="133"/>
      <c r="U29" s="156"/>
    </row>
    <row r="30" spans="1:21" ht="13.5" customHeight="1">
      <c r="A30" s="132"/>
      <c r="B30" s="472" t="s">
        <v>108</v>
      </c>
      <c r="C30" s="472"/>
      <c r="D30" s="472"/>
      <c r="E30" s="472"/>
      <c r="F30" s="472" t="s">
        <v>196</v>
      </c>
      <c r="G30" s="472"/>
      <c r="H30" s="472"/>
      <c r="I30" s="472"/>
      <c r="J30" s="133"/>
      <c r="K30" s="133"/>
      <c r="L30" s="133"/>
      <c r="M30" s="133"/>
      <c r="N30" s="133"/>
      <c r="O30" s="133"/>
      <c r="P30" s="133"/>
      <c r="Q30" s="133"/>
      <c r="R30" s="133"/>
      <c r="S30" s="133"/>
      <c r="T30" s="133"/>
      <c r="U30" s="156"/>
    </row>
    <row r="31" spans="1:21" ht="15.75" customHeight="1">
      <c r="A31" s="132"/>
      <c r="B31" s="501" t="s">
        <v>82</v>
      </c>
      <c r="C31" s="502"/>
      <c r="D31" s="502"/>
      <c r="E31" s="502"/>
      <c r="F31" s="474" t="s">
        <v>131</v>
      </c>
      <c r="G31" s="475"/>
      <c r="H31" s="475"/>
      <c r="I31" s="475"/>
      <c r="J31" s="133"/>
      <c r="K31" s="133"/>
      <c r="L31" s="133"/>
      <c r="M31" s="133"/>
      <c r="N31" s="133"/>
      <c r="O31" s="133"/>
      <c r="P31" s="133"/>
      <c r="Q31" s="133"/>
      <c r="R31" s="133"/>
      <c r="S31" s="133"/>
      <c r="T31" s="133"/>
      <c r="U31" s="156"/>
    </row>
    <row r="32" spans="1:21" ht="15.75" customHeight="1">
      <c r="A32" s="132"/>
      <c r="B32" s="472" t="s">
        <v>109</v>
      </c>
      <c r="C32" s="472"/>
      <c r="D32" s="472"/>
      <c r="E32" s="472"/>
      <c r="F32" s="472" t="s">
        <v>110</v>
      </c>
      <c r="G32" s="472"/>
      <c r="H32" s="472"/>
      <c r="I32" s="472"/>
      <c r="J32" s="133"/>
      <c r="K32" s="133"/>
      <c r="L32" s="133"/>
      <c r="M32" s="133"/>
      <c r="N32" s="133"/>
      <c r="O32" s="133"/>
      <c r="P32" s="133"/>
      <c r="Q32" s="133"/>
      <c r="R32" s="133"/>
      <c r="S32" s="133"/>
      <c r="T32" s="133"/>
      <c r="U32" s="156"/>
    </row>
    <row r="33" spans="1:21" ht="14.25" customHeight="1">
      <c r="A33" s="132"/>
      <c r="B33" s="479" t="s">
        <v>148</v>
      </c>
      <c r="C33" s="479"/>
      <c r="D33" s="479"/>
      <c r="E33" s="479"/>
      <c r="F33" s="479"/>
      <c r="G33" s="479"/>
      <c r="H33" s="479"/>
      <c r="I33" s="479"/>
      <c r="J33" s="133"/>
      <c r="K33" s="133"/>
      <c r="L33" s="133"/>
      <c r="M33" s="133"/>
      <c r="N33" s="133"/>
      <c r="O33" s="133"/>
      <c r="P33" s="133"/>
      <c r="Q33" s="133"/>
      <c r="R33" s="133"/>
      <c r="S33" s="133"/>
      <c r="T33" s="133"/>
      <c r="U33" s="156"/>
    </row>
    <row r="34" spans="1:21" ht="13.5" customHeight="1">
      <c r="A34" s="132"/>
      <c r="B34" s="502" t="s">
        <v>345</v>
      </c>
      <c r="C34" s="502"/>
      <c r="D34" s="502"/>
      <c r="E34" s="502"/>
      <c r="F34" s="475" t="s">
        <v>346</v>
      </c>
      <c r="G34" s="475"/>
      <c r="H34" s="475"/>
      <c r="I34" s="475"/>
      <c r="J34" s="133"/>
      <c r="K34" s="133"/>
      <c r="L34" s="133"/>
      <c r="M34" s="133"/>
      <c r="N34" s="133"/>
      <c r="O34" s="133"/>
      <c r="P34" s="133"/>
      <c r="Q34" s="133"/>
      <c r="R34" s="133"/>
      <c r="S34" s="133"/>
      <c r="T34" s="133"/>
      <c r="U34" s="156"/>
    </row>
    <row r="35" spans="1:21">
      <c r="A35" s="132"/>
      <c r="B35" s="503" t="s">
        <v>151</v>
      </c>
      <c r="C35" s="503"/>
      <c r="D35" s="490">
        <f>CALENDARIZACION!R35</f>
        <v>300</v>
      </c>
      <c r="E35" s="490"/>
      <c r="F35" s="556" t="s">
        <v>115</v>
      </c>
      <c r="G35" s="556"/>
      <c r="H35" s="512" t="s">
        <v>116</v>
      </c>
      <c r="I35" s="512"/>
      <c r="J35" s="133"/>
      <c r="K35" s="133"/>
      <c r="L35" s="133"/>
      <c r="M35" s="133"/>
      <c r="N35" s="133"/>
      <c r="O35" s="133"/>
      <c r="P35" s="133"/>
      <c r="Q35" s="133"/>
      <c r="R35" s="133"/>
      <c r="S35" s="133"/>
      <c r="T35" s="133"/>
      <c r="U35" s="156"/>
    </row>
    <row r="36" spans="1:21">
      <c r="A36" s="132"/>
      <c r="B36" s="503" t="s">
        <v>117</v>
      </c>
      <c r="C36" s="503"/>
      <c r="D36" s="478" t="s">
        <v>109</v>
      </c>
      <c r="E36" s="478"/>
      <c r="F36" s="556" t="s">
        <v>344</v>
      </c>
      <c r="G36" s="556"/>
      <c r="H36" s="513" t="s">
        <v>119</v>
      </c>
      <c r="I36" s="513"/>
      <c r="J36" s="133"/>
      <c r="K36" s="133"/>
      <c r="L36" s="133"/>
      <c r="M36" s="133"/>
      <c r="N36" s="133"/>
      <c r="O36" s="133"/>
      <c r="P36" s="133"/>
      <c r="Q36" s="133"/>
      <c r="R36" s="133"/>
      <c r="S36" s="133"/>
      <c r="T36" s="133"/>
      <c r="U36" s="156"/>
    </row>
    <row r="37" spans="1:21">
      <c r="A37" s="132"/>
      <c r="B37" s="503" t="s">
        <v>49</v>
      </c>
      <c r="C37" s="503"/>
      <c r="D37" s="478" t="s">
        <v>195</v>
      </c>
      <c r="E37" s="478"/>
      <c r="F37" s="556" t="s">
        <v>120</v>
      </c>
      <c r="G37" s="556"/>
      <c r="H37" s="511" t="s">
        <v>121</v>
      </c>
      <c r="I37" s="511"/>
      <c r="J37" s="133"/>
      <c r="K37" s="133"/>
      <c r="L37" s="133"/>
      <c r="M37" s="133"/>
      <c r="N37" s="133"/>
      <c r="O37" s="133"/>
      <c r="P37" s="133"/>
      <c r="Q37" s="133"/>
      <c r="R37" s="133"/>
      <c r="S37" s="133"/>
      <c r="T37" s="133"/>
      <c r="U37" s="156"/>
    </row>
    <row r="38" spans="1:21">
      <c r="A38" s="132"/>
      <c r="B38" s="475" t="s">
        <v>356</v>
      </c>
      <c r="C38" s="475"/>
      <c r="D38" s="475"/>
      <c r="E38" s="475"/>
      <c r="F38" s="475"/>
      <c r="G38" s="475"/>
      <c r="H38" s="475"/>
      <c r="I38" s="475"/>
      <c r="J38" s="133"/>
      <c r="K38" s="133"/>
      <c r="L38" s="133"/>
      <c r="M38" s="133"/>
      <c r="N38" s="133"/>
      <c r="O38" s="133"/>
      <c r="P38" s="133"/>
      <c r="Q38" s="133"/>
      <c r="R38" s="133"/>
      <c r="S38" s="133"/>
      <c r="T38" s="133"/>
      <c r="U38" s="156"/>
    </row>
    <row r="39" spans="1:21">
      <c r="A39" s="132"/>
      <c r="B39" s="480" t="s">
        <v>236</v>
      </c>
      <c r="C39" s="480"/>
      <c r="D39" s="480"/>
      <c r="E39" s="480"/>
      <c r="F39" s="480" t="s">
        <v>50</v>
      </c>
      <c r="G39" s="480"/>
      <c r="H39" s="480" t="s">
        <v>146</v>
      </c>
      <c r="I39" s="480"/>
      <c r="J39" s="133"/>
      <c r="K39" s="133"/>
      <c r="L39" s="133"/>
      <c r="M39" s="133"/>
      <c r="N39" s="133"/>
      <c r="O39" s="133"/>
      <c r="P39" s="133"/>
      <c r="Q39" s="133"/>
      <c r="R39" s="133"/>
      <c r="S39" s="133"/>
      <c r="T39" s="133"/>
      <c r="U39" s="156"/>
    </row>
    <row r="40" spans="1:21">
      <c r="A40" s="132"/>
      <c r="B40" s="490">
        <f>D43</f>
        <v>75</v>
      </c>
      <c r="C40" s="490"/>
      <c r="D40" s="490"/>
      <c r="E40" s="490"/>
      <c r="F40" s="490">
        <v>2026</v>
      </c>
      <c r="G40" s="490"/>
      <c r="H40" s="472" t="s">
        <v>109</v>
      </c>
      <c r="I40" s="472"/>
      <c r="J40" s="133"/>
      <c r="K40" s="133"/>
      <c r="L40" s="133"/>
      <c r="M40" s="133"/>
      <c r="N40" s="133"/>
      <c r="O40" s="133"/>
      <c r="P40" s="133"/>
      <c r="Q40" s="133"/>
      <c r="R40" s="133"/>
      <c r="S40" s="133"/>
      <c r="T40" s="133"/>
      <c r="U40" s="156"/>
    </row>
    <row r="41" spans="1:21">
      <c r="A41" s="132"/>
      <c r="B41" s="489" t="s">
        <v>149</v>
      </c>
      <c r="C41" s="489"/>
      <c r="D41" s="489"/>
      <c r="E41" s="489"/>
      <c r="F41" s="489"/>
      <c r="G41" s="489"/>
      <c r="H41" s="489"/>
      <c r="I41" s="489"/>
      <c r="J41" s="133"/>
      <c r="K41" s="133"/>
      <c r="L41" s="133"/>
      <c r="M41" s="133"/>
      <c r="N41" s="133"/>
      <c r="O41" s="133"/>
      <c r="P41" s="133"/>
      <c r="Q41" s="133"/>
      <c r="R41" s="133"/>
      <c r="S41" s="133"/>
      <c r="T41" s="133"/>
      <c r="U41" s="156"/>
    </row>
    <row r="42" spans="1:21" ht="36">
      <c r="A42" s="132"/>
      <c r="B42" s="473" t="s">
        <v>123</v>
      </c>
      <c r="C42" s="473"/>
      <c r="D42" s="141" t="s">
        <v>150</v>
      </c>
      <c r="E42" s="149" t="s">
        <v>85</v>
      </c>
      <c r="F42" s="474" t="s">
        <v>86</v>
      </c>
      <c r="G42" s="475"/>
      <c r="H42" s="114" t="s">
        <v>75</v>
      </c>
      <c r="I42" s="114" t="s">
        <v>76</v>
      </c>
      <c r="J42" s="133"/>
      <c r="K42" s="133"/>
      <c r="L42" s="133"/>
      <c r="M42" s="133"/>
      <c r="N42" s="133"/>
      <c r="O42" s="133"/>
      <c r="P42" s="133"/>
      <c r="Q42" s="133"/>
      <c r="R42" s="133"/>
      <c r="S42" s="133"/>
      <c r="T42" s="133"/>
      <c r="U42" s="156"/>
    </row>
    <row r="43" spans="1:21">
      <c r="A43" s="132"/>
      <c r="B43" s="472" t="s">
        <v>284</v>
      </c>
      <c r="C43" s="472"/>
      <c r="D43" s="117">
        <f>SUM(CALENDARIZACION!F35:H35)</f>
        <v>75</v>
      </c>
      <c r="E43" s="118">
        <v>0</v>
      </c>
      <c r="F43" s="514">
        <f>SUM(CALENDARIZACION!F36:H36)</f>
        <v>75</v>
      </c>
      <c r="G43" s="514"/>
      <c r="H43" s="144">
        <v>46027</v>
      </c>
      <c r="I43" s="144">
        <v>46111</v>
      </c>
      <c r="J43" s="152"/>
      <c r="K43" s="133"/>
      <c r="L43" s="133"/>
      <c r="M43" s="133"/>
      <c r="N43" s="133"/>
      <c r="O43" s="133"/>
      <c r="P43" s="133"/>
      <c r="Q43" s="133"/>
      <c r="R43" s="133"/>
      <c r="S43" s="133"/>
      <c r="T43" s="133"/>
      <c r="U43" s="156"/>
    </row>
    <row r="44" spans="1:21">
      <c r="A44" s="132"/>
      <c r="B44" s="472" t="s">
        <v>285</v>
      </c>
      <c r="C44" s="472"/>
      <c r="D44" s="117">
        <f>SUM(CALENDARIZACION!I35:K35)</f>
        <v>75</v>
      </c>
      <c r="E44" s="120">
        <v>0</v>
      </c>
      <c r="F44" s="514">
        <f>SUM(CALENDARIZACION!I36:K36)</f>
        <v>0</v>
      </c>
      <c r="G44" s="514"/>
      <c r="H44" s="144"/>
      <c r="I44" s="144"/>
      <c r="J44" s="152"/>
      <c r="K44" s="133"/>
      <c r="L44" s="133"/>
      <c r="M44" s="133"/>
      <c r="N44" s="133"/>
      <c r="O44" s="133"/>
      <c r="P44" s="133"/>
      <c r="Q44" s="133"/>
      <c r="R44" s="133"/>
      <c r="S44" s="133"/>
      <c r="T44" s="133"/>
      <c r="U44" s="156"/>
    </row>
    <row r="45" spans="1:21">
      <c r="A45" s="132"/>
      <c r="B45" s="472" t="s">
        <v>133</v>
      </c>
      <c r="C45" s="472"/>
      <c r="D45" s="117">
        <f>SUM(CALENDARIZACION!L35:N35)</f>
        <v>75</v>
      </c>
      <c r="E45" s="118">
        <v>0</v>
      </c>
      <c r="F45" s="514">
        <f>SUM(CALENDARIZACION!L36:N36)</f>
        <v>0</v>
      </c>
      <c r="G45" s="514"/>
      <c r="H45" s="144"/>
      <c r="I45" s="144"/>
      <c r="J45" s="133"/>
      <c r="K45" s="133"/>
      <c r="L45" s="133"/>
      <c r="M45" s="133"/>
      <c r="N45" s="133"/>
      <c r="O45" s="133"/>
      <c r="P45" s="133"/>
      <c r="Q45" s="133"/>
      <c r="R45" s="133"/>
      <c r="S45" s="133"/>
      <c r="T45" s="133"/>
      <c r="U45" s="156"/>
    </row>
    <row r="46" spans="1:21">
      <c r="A46" s="132"/>
      <c r="B46" s="472" t="s">
        <v>286</v>
      </c>
      <c r="C46" s="472"/>
      <c r="D46" s="117">
        <f>SUM(CALENDARIZACION!O35:Q35)</f>
        <v>75</v>
      </c>
      <c r="E46" s="118">
        <v>0</v>
      </c>
      <c r="F46" s="514">
        <f>SUM(CALENDARIZACION!O36:Q36)</f>
        <v>0</v>
      </c>
      <c r="G46" s="514"/>
      <c r="H46" s="144"/>
      <c r="I46" s="144"/>
      <c r="J46" s="133"/>
      <c r="K46" s="133"/>
      <c r="L46" s="133"/>
      <c r="M46" s="133"/>
      <c r="N46" s="133"/>
      <c r="O46" s="133"/>
      <c r="P46" s="133"/>
      <c r="Q46" s="133"/>
      <c r="R46" s="133"/>
      <c r="S46" s="133"/>
      <c r="T46" s="133"/>
      <c r="U46" s="156"/>
    </row>
    <row r="47" spans="1:21" ht="24">
      <c r="A47" s="132"/>
      <c r="B47" s="493" t="s">
        <v>352</v>
      </c>
      <c r="C47" s="493"/>
      <c r="D47" s="145">
        <f>F52</f>
        <v>300</v>
      </c>
      <c r="E47" s="145">
        <v>0</v>
      </c>
      <c r="F47" s="494">
        <f>G52</f>
        <v>75</v>
      </c>
      <c r="G47" s="494"/>
      <c r="H47" s="115" t="s">
        <v>152</v>
      </c>
      <c r="I47" s="146">
        <f>I52</f>
        <v>0.25</v>
      </c>
      <c r="J47" s="133"/>
      <c r="K47" s="133"/>
      <c r="L47" s="133"/>
      <c r="M47" s="133"/>
      <c r="N47" s="133"/>
      <c r="O47" s="133"/>
      <c r="P47" s="133"/>
      <c r="Q47" s="133"/>
      <c r="R47" s="133"/>
      <c r="S47" s="133"/>
      <c r="T47" s="133"/>
      <c r="U47" s="156"/>
    </row>
    <row r="48" spans="1:21">
      <c r="A48" s="468"/>
      <c r="B48" s="468"/>
      <c r="C48" s="468"/>
      <c r="D48" s="468"/>
      <c r="E48" s="468"/>
      <c r="F48" s="468"/>
      <c r="G48" s="468"/>
      <c r="H48" s="468"/>
      <c r="I48" s="468"/>
      <c r="J48" s="133"/>
      <c r="K48" s="133"/>
      <c r="L48" s="133"/>
      <c r="M48" s="133"/>
      <c r="N48" s="133"/>
      <c r="O48" s="133"/>
      <c r="P48" s="133"/>
      <c r="Q48" s="133"/>
      <c r="R48" s="133"/>
      <c r="S48" s="133"/>
      <c r="T48" s="133"/>
      <c r="U48" s="156"/>
    </row>
    <row r="49" spans="1:21" ht="22.5" customHeight="1">
      <c r="A49" s="468"/>
      <c r="B49" s="468"/>
      <c r="C49" s="468"/>
      <c r="D49" s="468"/>
      <c r="E49" s="468"/>
      <c r="F49" s="468"/>
      <c r="G49" s="468"/>
      <c r="H49" s="468"/>
      <c r="I49" s="468"/>
      <c r="J49" s="133"/>
      <c r="K49" s="133"/>
      <c r="L49" s="133"/>
      <c r="M49" s="133"/>
      <c r="N49" s="133"/>
      <c r="O49" s="133"/>
      <c r="P49" s="133"/>
      <c r="Q49" s="133"/>
      <c r="R49" s="133"/>
      <c r="S49" s="133"/>
      <c r="T49" s="133"/>
      <c r="U49" s="156"/>
    </row>
    <row r="50" spans="1:21" ht="39" customHeight="1">
      <c r="A50" s="132"/>
      <c r="B50" s="471" t="s">
        <v>164</v>
      </c>
      <c r="C50" s="473"/>
      <c r="D50" s="497" t="s">
        <v>52</v>
      </c>
      <c r="E50" s="497"/>
      <c r="F50" s="497" t="s">
        <v>158</v>
      </c>
      <c r="G50" s="497"/>
      <c r="H50" s="497"/>
      <c r="I50" s="497"/>
      <c r="J50" s="133"/>
      <c r="K50" s="133"/>
      <c r="L50" s="133"/>
      <c r="M50" s="133"/>
      <c r="N50" s="133"/>
      <c r="O50" s="133"/>
      <c r="P50" s="133"/>
      <c r="Q50" s="133"/>
      <c r="R50" s="133"/>
      <c r="S50" s="133"/>
      <c r="T50" s="133"/>
      <c r="U50" s="156"/>
    </row>
    <row r="51" spans="1:21" ht="33.75" customHeight="1">
      <c r="A51" s="132"/>
      <c r="B51" s="481" t="str">
        <f>D8</f>
        <v>PP4- A6 C1</v>
      </c>
      <c r="C51" s="481"/>
      <c r="D51" s="478" t="str">
        <f>B15</f>
        <v>Limpieza por área de Presidencia Municipal</v>
      </c>
      <c r="E51" s="478"/>
      <c r="F51" s="125" t="s">
        <v>159</v>
      </c>
      <c r="G51" s="115" t="s">
        <v>160</v>
      </c>
      <c r="H51" s="125" t="s">
        <v>67</v>
      </c>
      <c r="I51" s="126" t="s">
        <v>68</v>
      </c>
      <c r="J51" s="133"/>
      <c r="K51" s="133"/>
      <c r="L51" s="133"/>
      <c r="M51" s="133"/>
      <c r="N51" s="133"/>
      <c r="O51" s="133"/>
      <c r="P51" s="133"/>
      <c r="Q51" s="133"/>
      <c r="R51" s="133"/>
      <c r="S51" s="133"/>
      <c r="T51" s="133"/>
      <c r="U51" s="156"/>
    </row>
    <row r="52" spans="1:21" ht="30" customHeight="1">
      <c r="A52" s="132"/>
      <c r="B52" s="481"/>
      <c r="C52" s="481"/>
      <c r="D52" s="478"/>
      <c r="E52" s="478"/>
      <c r="F52" s="147">
        <f>CALENDARIZACION!S35</f>
        <v>300</v>
      </c>
      <c r="G52" s="119">
        <f>CALENDARIZACION!S36</f>
        <v>75</v>
      </c>
      <c r="H52" s="147">
        <f>CALENDARIZACION!T35</f>
        <v>225</v>
      </c>
      <c r="I52" s="148">
        <f>CALENDARIZACION!U35</f>
        <v>0.25</v>
      </c>
      <c r="J52" s="133"/>
      <c r="K52" s="133"/>
      <c r="L52" s="133"/>
      <c r="M52" s="133"/>
      <c r="N52" s="133"/>
      <c r="O52" s="133"/>
      <c r="P52" s="133"/>
      <c r="Q52" s="133"/>
      <c r="R52" s="133"/>
      <c r="S52" s="133"/>
      <c r="T52" s="133"/>
      <c r="U52" s="156"/>
    </row>
    <row r="53" spans="1:21" ht="20.25" customHeight="1">
      <c r="A53" s="196">
        <v>1</v>
      </c>
      <c r="B53" s="468">
        <v>0</v>
      </c>
      <c r="C53" s="468"/>
      <c r="D53" s="468"/>
      <c r="E53" s="468"/>
      <c r="F53" s="468"/>
      <c r="G53" s="468"/>
      <c r="H53" s="468"/>
      <c r="I53" s="468"/>
      <c r="J53" s="133"/>
      <c r="K53" s="133"/>
      <c r="L53" s="133"/>
      <c r="M53" s="133"/>
      <c r="N53" s="133"/>
      <c r="O53" s="133"/>
      <c r="P53" s="133"/>
      <c r="Q53" s="133"/>
      <c r="R53" s="133"/>
      <c r="S53" s="133"/>
      <c r="T53" s="133"/>
      <c r="U53" s="156"/>
    </row>
    <row r="54" spans="1:21">
      <c r="A54" s="196">
        <v>1</v>
      </c>
      <c r="B54" s="468"/>
      <c r="C54" s="468"/>
      <c r="D54" s="468"/>
      <c r="E54" s="468"/>
      <c r="F54" s="468"/>
      <c r="G54" s="468"/>
      <c r="H54" s="468"/>
      <c r="I54" s="468"/>
      <c r="J54" s="133"/>
      <c r="K54" s="133"/>
      <c r="L54" s="133"/>
      <c r="M54" s="133"/>
      <c r="N54" s="133"/>
      <c r="O54" s="133"/>
      <c r="P54" s="133"/>
      <c r="Q54" s="133"/>
      <c r="R54" s="133"/>
      <c r="S54" s="133"/>
      <c r="T54" s="133"/>
      <c r="U54" s="156"/>
    </row>
    <row r="55" spans="1:21">
      <c r="A55" s="196">
        <v>1</v>
      </c>
      <c r="B55" s="468"/>
      <c r="C55" s="468"/>
      <c r="D55" s="468"/>
      <c r="E55" s="468"/>
      <c r="F55" s="468"/>
      <c r="G55" s="468"/>
      <c r="H55" s="468"/>
      <c r="I55" s="468"/>
      <c r="J55" s="133"/>
      <c r="K55" s="133"/>
      <c r="L55" s="133"/>
      <c r="M55" s="133"/>
      <c r="N55" s="133"/>
      <c r="O55" s="133"/>
      <c r="P55" s="133"/>
      <c r="Q55" s="133"/>
      <c r="R55" s="133"/>
      <c r="S55" s="133"/>
      <c r="T55" s="133"/>
      <c r="U55" s="156"/>
    </row>
    <row r="56" spans="1:21">
      <c r="A56" s="196">
        <v>1</v>
      </c>
      <c r="B56" s="468"/>
      <c r="C56" s="468"/>
      <c r="D56" s="468"/>
      <c r="E56" s="468"/>
      <c r="F56" s="468"/>
      <c r="G56" s="468"/>
      <c r="H56" s="468"/>
      <c r="I56" s="468"/>
      <c r="J56" s="133"/>
      <c r="K56" s="133"/>
      <c r="L56" s="133"/>
      <c r="M56" s="133"/>
      <c r="N56" s="133"/>
      <c r="O56" s="133"/>
      <c r="P56" s="133"/>
      <c r="Q56" s="133"/>
      <c r="R56" s="133"/>
      <c r="S56" s="133"/>
      <c r="T56" s="133"/>
      <c r="U56" s="156"/>
    </row>
    <row r="57" spans="1:21">
      <c r="A57" s="196">
        <v>1</v>
      </c>
      <c r="B57" s="468"/>
      <c r="C57" s="468"/>
      <c r="D57" s="468"/>
      <c r="E57" s="468"/>
      <c r="F57" s="468"/>
      <c r="G57" s="468"/>
      <c r="H57" s="468"/>
      <c r="I57" s="468"/>
      <c r="J57" s="133"/>
      <c r="K57" s="133"/>
      <c r="L57" s="133"/>
      <c r="M57" s="133"/>
      <c r="N57" s="133"/>
      <c r="O57" s="133"/>
      <c r="P57" s="133"/>
      <c r="Q57" s="133"/>
      <c r="R57" s="133"/>
      <c r="S57" s="133"/>
      <c r="T57" s="133"/>
      <c r="U57" s="156"/>
    </row>
    <row r="58" spans="1:21">
      <c r="A58" s="196">
        <v>1</v>
      </c>
      <c r="B58" s="468"/>
      <c r="C58" s="468"/>
      <c r="D58" s="468"/>
      <c r="E58" s="468"/>
      <c r="F58" s="468"/>
      <c r="G58" s="468"/>
      <c r="H58" s="468"/>
      <c r="I58" s="468"/>
      <c r="J58" s="133"/>
      <c r="K58" s="133"/>
      <c r="L58" s="133"/>
      <c r="M58" s="133"/>
      <c r="N58" s="133"/>
      <c r="O58" s="133"/>
      <c r="P58" s="133"/>
      <c r="Q58" s="133"/>
      <c r="R58" s="133"/>
      <c r="S58" s="133"/>
      <c r="T58" s="133"/>
      <c r="U58" s="156"/>
    </row>
    <row r="59" spans="1:21">
      <c r="A59" s="196">
        <v>1</v>
      </c>
      <c r="B59" s="468"/>
      <c r="C59" s="468"/>
      <c r="D59" s="468"/>
      <c r="E59" s="468"/>
      <c r="F59" s="468"/>
      <c r="G59" s="468"/>
      <c r="H59" s="468"/>
      <c r="I59" s="468"/>
      <c r="J59" s="133"/>
      <c r="K59" s="133"/>
      <c r="L59" s="133"/>
      <c r="M59" s="133"/>
      <c r="N59" s="133"/>
      <c r="O59" s="133"/>
      <c r="P59" s="133"/>
      <c r="Q59" s="133"/>
      <c r="R59" s="133"/>
      <c r="S59" s="133"/>
      <c r="T59" s="133"/>
      <c r="U59" s="156"/>
    </row>
    <row r="60" spans="1:21">
      <c r="A60" s="196">
        <v>1</v>
      </c>
      <c r="B60" s="468"/>
      <c r="C60" s="468"/>
      <c r="D60" s="468"/>
      <c r="E60" s="468"/>
      <c r="F60" s="468"/>
      <c r="G60" s="468"/>
      <c r="H60" s="468"/>
      <c r="I60" s="468"/>
      <c r="J60" s="133"/>
      <c r="K60" s="133"/>
      <c r="L60" s="133"/>
      <c r="M60" s="133"/>
      <c r="N60" s="133"/>
      <c r="O60" s="133"/>
      <c r="P60" s="133"/>
      <c r="Q60" s="133"/>
      <c r="R60" s="133"/>
      <c r="S60" s="133"/>
      <c r="T60" s="133"/>
      <c r="U60" s="156"/>
    </row>
    <row r="61" spans="1:21">
      <c r="A61" s="196">
        <v>1</v>
      </c>
      <c r="B61" s="468"/>
      <c r="C61" s="468"/>
      <c r="D61" s="468"/>
      <c r="E61" s="468"/>
      <c r="F61" s="468"/>
      <c r="G61" s="468"/>
      <c r="H61" s="468"/>
      <c r="I61" s="468"/>
      <c r="J61" s="133"/>
      <c r="K61" s="133"/>
      <c r="L61" s="133"/>
      <c r="M61" s="133"/>
      <c r="N61" s="133"/>
      <c r="O61" s="133"/>
      <c r="P61" s="133"/>
      <c r="Q61" s="133"/>
      <c r="R61" s="133"/>
      <c r="S61" s="133"/>
      <c r="T61" s="133"/>
      <c r="U61" s="156"/>
    </row>
    <row r="62" spans="1:21">
      <c r="A62" s="196">
        <v>1</v>
      </c>
      <c r="B62" s="468"/>
      <c r="C62" s="468"/>
      <c r="D62" s="468"/>
      <c r="E62" s="468"/>
      <c r="F62" s="468"/>
      <c r="G62" s="468"/>
      <c r="H62" s="468"/>
      <c r="I62" s="468"/>
      <c r="J62" s="133"/>
      <c r="K62" s="133"/>
      <c r="L62" s="133"/>
      <c r="M62" s="133"/>
      <c r="N62" s="133"/>
      <c r="O62" s="133"/>
      <c r="P62" s="133"/>
      <c r="Q62" s="133"/>
      <c r="R62" s="133"/>
      <c r="S62" s="133"/>
      <c r="T62" s="133"/>
      <c r="U62" s="156"/>
    </row>
    <row r="63" spans="1:21">
      <c r="A63" s="196">
        <v>1</v>
      </c>
      <c r="B63" s="468"/>
      <c r="C63" s="468"/>
      <c r="D63" s="468"/>
      <c r="E63" s="468"/>
      <c r="F63" s="468"/>
      <c r="G63" s="468"/>
      <c r="H63" s="468"/>
      <c r="I63" s="468"/>
      <c r="J63" s="133"/>
      <c r="K63" s="133"/>
      <c r="L63" s="133"/>
      <c r="M63" s="133"/>
      <c r="N63" s="133"/>
      <c r="O63" s="133"/>
      <c r="P63" s="133"/>
      <c r="Q63" s="133"/>
      <c r="R63" s="133"/>
      <c r="S63" s="133"/>
      <c r="T63" s="133"/>
      <c r="U63" s="156"/>
    </row>
    <row r="64" spans="1:21">
      <c r="A64" s="196">
        <v>1</v>
      </c>
      <c r="B64" s="468"/>
      <c r="C64" s="468"/>
      <c r="D64" s="468"/>
      <c r="E64" s="468"/>
      <c r="F64" s="468"/>
      <c r="G64" s="468"/>
      <c r="H64" s="468"/>
      <c r="I64" s="468"/>
      <c r="J64" s="133"/>
      <c r="K64" s="133"/>
      <c r="L64" s="133"/>
      <c r="M64" s="133"/>
      <c r="N64" s="133"/>
      <c r="O64" s="133"/>
      <c r="P64" s="133"/>
      <c r="Q64" s="133"/>
      <c r="R64" s="133"/>
      <c r="S64" s="133"/>
      <c r="T64" s="133"/>
      <c r="U64" s="156"/>
    </row>
    <row r="65" spans="1:21">
      <c r="A65" s="196">
        <v>1</v>
      </c>
      <c r="B65" s="468"/>
      <c r="C65" s="468"/>
      <c r="D65" s="468"/>
      <c r="E65" s="468"/>
      <c r="F65" s="468"/>
      <c r="G65" s="468"/>
      <c r="H65" s="468"/>
      <c r="I65" s="468"/>
      <c r="J65" s="133"/>
      <c r="K65" s="133"/>
      <c r="L65" s="133"/>
      <c r="M65" s="133"/>
      <c r="N65" s="133"/>
      <c r="O65" s="133"/>
      <c r="P65" s="133"/>
      <c r="Q65" s="133"/>
      <c r="R65" s="133"/>
      <c r="S65" s="133"/>
      <c r="T65" s="133"/>
      <c r="U65" s="156"/>
    </row>
    <row r="66" spans="1:21">
      <c r="A66" s="196">
        <v>1</v>
      </c>
      <c r="B66" s="468"/>
      <c r="C66" s="468"/>
      <c r="D66" s="468"/>
      <c r="E66" s="468"/>
      <c r="F66" s="468"/>
      <c r="G66" s="468"/>
      <c r="H66" s="468"/>
      <c r="I66" s="468"/>
      <c r="J66" s="133"/>
      <c r="K66" s="133"/>
      <c r="L66" s="133"/>
      <c r="M66" s="133"/>
      <c r="N66" s="133"/>
      <c r="O66" s="133"/>
      <c r="P66" s="133"/>
      <c r="Q66" s="133"/>
      <c r="R66" s="133"/>
      <c r="S66" s="133"/>
      <c r="T66" s="133"/>
      <c r="U66" s="156"/>
    </row>
    <row r="67" spans="1:21">
      <c r="A67" s="196">
        <v>1</v>
      </c>
      <c r="B67" s="468"/>
      <c r="C67" s="468"/>
      <c r="D67" s="468"/>
      <c r="E67" s="468"/>
      <c r="F67" s="468"/>
      <c r="G67" s="468"/>
      <c r="H67" s="468"/>
      <c r="I67" s="468"/>
      <c r="J67" s="133"/>
      <c r="K67" s="133"/>
      <c r="L67" s="133"/>
      <c r="M67" s="133"/>
      <c r="N67" s="133"/>
      <c r="O67" s="133"/>
      <c r="P67" s="133"/>
      <c r="Q67" s="133"/>
      <c r="R67" s="133"/>
      <c r="S67" s="133"/>
      <c r="T67" s="133"/>
      <c r="U67" s="156"/>
    </row>
    <row r="68" spans="1:21" ht="17.25" customHeight="1">
      <c r="A68" s="196">
        <v>1</v>
      </c>
      <c r="B68" s="468"/>
      <c r="C68" s="468"/>
      <c r="D68" s="468"/>
      <c r="E68" s="468"/>
      <c r="F68" s="468"/>
      <c r="G68" s="468"/>
      <c r="H68" s="468"/>
      <c r="I68" s="468"/>
      <c r="J68" s="133"/>
      <c r="K68" s="133"/>
      <c r="L68" s="133"/>
      <c r="M68" s="133"/>
      <c r="N68" s="133"/>
      <c r="O68" s="133"/>
      <c r="P68" s="133"/>
      <c r="Q68" s="133"/>
      <c r="R68" s="133"/>
      <c r="S68" s="133"/>
      <c r="T68" s="133"/>
      <c r="U68" s="156"/>
    </row>
    <row r="69" spans="1:21">
      <c r="A69" s="196">
        <v>1</v>
      </c>
      <c r="B69" s="533" t="s">
        <v>289</v>
      </c>
      <c r="C69" s="533"/>
      <c r="D69" s="533"/>
      <c r="E69" s="533"/>
      <c r="F69" s="533"/>
      <c r="G69" s="533"/>
      <c r="H69" s="533"/>
      <c r="I69" s="533"/>
      <c r="J69" s="133"/>
      <c r="K69" s="133"/>
      <c r="L69" s="133"/>
      <c r="M69" s="133"/>
      <c r="N69" s="133"/>
      <c r="O69" s="133"/>
      <c r="P69" s="133"/>
      <c r="Q69" s="133"/>
      <c r="R69" s="133"/>
      <c r="S69" s="133"/>
      <c r="T69" s="133"/>
      <c r="U69" s="156"/>
    </row>
    <row r="70" spans="1:21">
      <c r="A70" s="196">
        <v>1</v>
      </c>
      <c r="B70" s="533"/>
      <c r="C70" s="533"/>
      <c r="D70" s="533"/>
      <c r="E70" s="533"/>
      <c r="F70" s="533"/>
      <c r="G70" s="533"/>
      <c r="H70" s="533"/>
      <c r="I70" s="533"/>
      <c r="J70" s="133"/>
      <c r="K70" s="133"/>
      <c r="L70" s="133"/>
      <c r="M70" s="133"/>
      <c r="N70" s="133"/>
      <c r="O70" s="133"/>
      <c r="P70" s="133"/>
      <c r="Q70" s="133"/>
      <c r="R70" s="133"/>
      <c r="S70" s="133"/>
      <c r="T70" s="133"/>
      <c r="U70" s="156"/>
    </row>
    <row r="71" spans="1:21">
      <c r="A71" s="196">
        <v>1</v>
      </c>
      <c r="B71" s="522" t="s">
        <v>284</v>
      </c>
      <c r="C71" s="522"/>
      <c r="D71" s="522"/>
      <c r="E71" s="530">
        <f>F43/D43</f>
        <v>1</v>
      </c>
      <c r="F71" s="530"/>
      <c r="G71" s="530"/>
      <c r="H71" s="530"/>
      <c r="I71" s="530"/>
      <c r="J71" s="133"/>
      <c r="K71" s="133"/>
      <c r="L71" s="133"/>
      <c r="M71" s="133"/>
      <c r="N71" s="133"/>
      <c r="O71" s="133"/>
      <c r="P71" s="133"/>
      <c r="Q71" s="133"/>
      <c r="R71" s="133"/>
      <c r="S71" s="133"/>
      <c r="T71" s="133"/>
      <c r="U71" s="156"/>
    </row>
    <row r="72" spans="1:21">
      <c r="A72" s="196">
        <v>1</v>
      </c>
      <c r="B72" s="522"/>
      <c r="C72" s="522"/>
      <c r="D72" s="522"/>
      <c r="E72" s="530"/>
      <c r="F72" s="530"/>
      <c r="G72" s="530"/>
      <c r="H72" s="530"/>
      <c r="I72" s="530"/>
      <c r="J72" s="133"/>
      <c r="K72" s="133"/>
      <c r="L72" s="133"/>
      <c r="M72" s="133"/>
      <c r="N72" s="133"/>
      <c r="O72" s="133"/>
      <c r="P72" s="133"/>
      <c r="Q72" s="133"/>
      <c r="R72" s="133"/>
      <c r="S72" s="133"/>
      <c r="T72" s="133"/>
      <c r="U72" s="156"/>
    </row>
    <row r="73" spans="1:21">
      <c r="A73" s="132"/>
      <c r="B73" s="522" t="s">
        <v>285</v>
      </c>
      <c r="C73" s="522"/>
      <c r="D73" s="522"/>
      <c r="E73" s="530">
        <f>F44/D44</f>
        <v>0</v>
      </c>
      <c r="F73" s="530"/>
      <c r="G73" s="530"/>
      <c r="H73" s="530"/>
      <c r="I73" s="530"/>
      <c r="J73" s="133"/>
      <c r="K73" s="133"/>
      <c r="L73" s="133"/>
      <c r="M73" s="133"/>
      <c r="N73" s="133"/>
      <c r="O73" s="133"/>
      <c r="P73" s="133"/>
      <c r="Q73" s="133"/>
      <c r="R73" s="133"/>
      <c r="S73" s="133"/>
      <c r="T73" s="133"/>
      <c r="U73" s="156"/>
    </row>
    <row r="74" spans="1:21">
      <c r="A74" s="132"/>
      <c r="B74" s="522"/>
      <c r="C74" s="522"/>
      <c r="D74" s="522"/>
      <c r="E74" s="530"/>
      <c r="F74" s="530"/>
      <c r="G74" s="530"/>
      <c r="H74" s="530"/>
      <c r="I74" s="530"/>
      <c r="J74" s="133"/>
      <c r="K74" s="133"/>
      <c r="L74" s="133"/>
      <c r="M74" s="133"/>
      <c r="N74" s="133"/>
      <c r="O74" s="133"/>
      <c r="P74" s="133"/>
      <c r="Q74" s="133"/>
      <c r="R74" s="133"/>
      <c r="S74" s="133"/>
      <c r="T74" s="133"/>
      <c r="U74" s="156"/>
    </row>
    <row r="75" spans="1:21" ht="12.75" customHeight="1">
      <c r="A75" s="132"/>
      <c r="B75" s="522" t="s">
        <v>133</v>
      </c>
      <c r="C75" s="522"/>
      <c r="D75" s="522"/>
      <c r="E75" s="530">
        <f>F45/D45</f>
        <v>0</v>
      </c>
      <c r="F75" s="530"/>
      <c r="G75" s="530"/>
      <c r="H75" s="530"/>
      <c r="I75" s="530"/>
      <c r="J75" s="133"/>
      <c r="K75" s="133"/>
      <c r="L75" s="133"/>
      <c r="M75" s="133"/>
      <c r="N75" s="133"/>
      <c r="O75" s="133"/>
      <c r="P75" s="133"/>
      <c r="Q75" s="133"/>
      <c r="R75" s="133"/>
      <c r="S75" s="133"/>
      <c r="T75" s="133"/>
      <c r="U75" s="156"/>
    </row>
    <row r="76" spans="1:21" ht="12.75" customHeight="1">
      <c r="A76" s="132"/>
      <c r="B76" s="522"/>
      <c r="C76" s="522"/>
      <c r="D76" s="522"/>
      <c r="E76" s="530"/>
      <c r="F76" s="530"/>
      <c r="G76" s="530"/>
      <c r="H76" s="530"/>
      <c r="I76" s="530"/>
      <c r="J76" s="133"/>
      <c r="K76" s="133"/>
      <c r="L76" s="133"/>
      <c r="M76" s="133"/>
      <c r="N76" s="133"/>
      <c r="O76" s="133"/>
      <c r="P76" s="133"/>
      <c r="Q76" s="133"/>
      <c r="R76" s="133"/>
      <c r="S76" s="133"/>
      <c r="T76" s="133"/>
      <c r="U76" s="156"/>
    </row>
    <row r="77" spans="1:21">
      <c r="A77" s="132"/>
      <c r="B77" s="522" t="s">
        <v>286</v>
      </c>
      <c r="C77" s="522"/>
      <c r="D77" s="522"/>
      <c r="E77" s="530">
        <f>F46/D46</f>
        <v>0</v>
      </c>
      <c r="F77" s="530"/>
      <c r="G77" s="530"/>
      <c r="H77" s="530"/>
      <c r="I77" s="530"/>
      <c r="J77" s="133"/>
      <c r="K77" s="133"/>
      <c r="L77" s="133"/>
      <c r="M77" s="133"/>
      <c r="N77" s="133"/>
      <c r="O77" s="133"/>
      <c r="P77" s="133"/>
      <c r="Q77" s="133"/>
      <c r="R77" s="133"/>
      <c r="S77" s="133"/>
      <c r="T77" s="133"/>
      <c r="U77" s="156"/>
    </row>
    <row r="78" spans="1:21">
      <c r="A78" s="132"/>
      <c r="B78" s="522"/>
      <c r="C78" s="522"/>
      <c r="D78" s="522"/>
      <c r="E78" s="530"/>
      <c r="F78" s="530"/>
      <c r="G78" s="530"/>
      <c r="H78" s="530"/>
      <c r="I78" s="530"/>
      <c r="J78" s="133"/>
      <c r="K78" s="133"/>
      <c r="L78" s="133"/>
      <c r="M78" s="133"/>
      <c r="N78" s="133"/>
      <c r="O78" s="133"/>
      <c r="P78" s="133"/>
      <c r="Q78" s="133"/>
      <c r="R78" s="133"/>
      <c r="S78" s="133"/>
      <c r="T78" s="133"/>
      <c r="U78" s="156"/>
    </row>
    <row r="79" spans="1:21">
      <c r="A79" s="132"/>
      <c r="B79" s="555"/>
      <c r="C79" s="555"/>
      <c r="D79" s="555"/>
      <c r="E79" s="555"/>
      <c r="F79" s="555"/>
      <c r="G79" s="555"/>
      <c r="H79" s="555"/>
      <c r="I79" s="555"/>
      <c r="J79" s="133"/>
      <c r="K79" s="133"/>
      <c r="L79" s="133"/>
      <c r="M79" s="133"/>
      <c r="N79" s="133"/>
      <c r="O79" s="133"/>
      <c r="P79" s="133"/>
      <c r="Q79" s="133"/>
      <c r="R79" s="133"/>
      <c r="S79" s="133"/>
      <c r="T79" s="133"/>
      <c r="U79" s="156"/>
    </row>
    <row r="80" spans="1:21">
      <c r="B80" s="191"/>
      <c r="C80" s="190"/>
      <c r="D80" s="190"/>
      <c r="E80" s="190"/>
      <c r="F80" s="190"/>
      <c r="G80" s="190"/>
      <c r="H80" s="190"/>
      <c r="I80" s="195"/>
      <c r="J80" s="133"/>
      <c r="K80" s="133"/>
      <c r="L80" s="133"/>
      <c r="M80" s="133"/>
      <c r="N80" s="133"/>
      <c r="O80" s="133"/>
      <c r="P80" s="133"/>
      <c r="Q80" s="133"/>
      <c r="R80" s="133"/>
      <c r="S80" s="133"/>
      <c r="T80" s="133"/>
      <c r="U80" s="156"/>
    </row>
    <row r="81" spans="9:21">
      <c r="I81" s="189"/>
      <c r="J81" s="133"/>
      <c r="K81" s="133"/>
      <c r="L81" s="133"/>
      <c r="M81" s="133"/>
      <c r="N81" s="133"/>
      <c r="O81" s="133"/>
      <c r="P81" s="133"/>
      <c r="Q81" s="133"/>
      <c r="R81" s="133"/>
      <c r="S81" s="133"/>
      <c r="T81" s="133"/>
      <c r="U81" s="156"/>
    </row>
    <row r="82" spans="9:21">
      <c r="I82" s="189"/>
      <c r="J82" s="133"/>
      <c r="K82" s="133"/>
      <c r="L82" s="133"/>
      <c r="M82" s="133"/>
      <c r="N82" s="133"/>
      <c r="O82" s="133"/>
      <c r="P82" s="133"/>
      <c r="Q82" s="133"/>
      <c r="R82" s="133"/>
      <c r="S82" s="133"/>
      <c r="T82" s="133"/>
      <c r="U82" s="156"/>
    </row>
    <row r="83" spans="9:21">
      <c r="I83" s="189"/>
      <c r="J83" s="133"/>
      <c r="K83" s="133"/>
      <c r="L83" s="133"/>
      <c r="M83" s="133"/>
      <c r="N83" s="133"/>
      <c r="O83" s="133"/>
      <c r="P83" s="133"/>
      <c r="Q83" s="133"/>
      <c r="R83" s="133"/>
      <c r="S83" s="133"/>
      <c r="T83" s="133"/>
      <c r="U83" s="156"/>
    </row>
    <row r="84" spans="9:21">
      <c r="I84" s="189"/>
      <c r="J84" s="133"/>
      <c r="K84" s="133"/>
      <c r="L84" s="133"/>
      <c r="M84" s="133"/>
      <c r="N84" s="133"/>
      <c r="O84" s="133"/>
      <c r="P84" s="133"/>
      <c r="Q84" s="133"/>
      <c r="R84" s="133"/>
      <c r="S84" s="133"/>
      <c r="T84" s="133"/>
      <c r="U84" s="156"/>
    </row>
    <row r="85" spans="9:21">
      <c r="I85" s="189"/>
      <c r="J85" s="133"/>
      <c r="K85" s="133"/>
      <c r="L85" s="133"/>
      <c r="M85" s="133"/>
      <c r="N85" s="133"/>
      <c r="O85" s="133"/>
      <c r="P85" s="133"/>
      <c r="Q85" s="133"/>
      <c r="R85" s="133"/>
      <c r="S85" s="133"/>
      <c r="T85" s="133"/>
      <c r="U85" s="156"/>
    </row>
    <row r="86" spans="9:21">
      <c r="I86" s="189"/>
      <c r="J86" s="133"/>
      <c r="K86" s="133"/>
      <c r="L86" s="133"/>
      <c r="M86" s="133"/>
      <c r="N86" s="133"/>
      <c r="O86" s="133"/>
      <c r="P86" s="133"/>
      <c r="Q86" s="133"/>
      <c r="R86" s="133"/>
      <c r="S86" s="133"/>
      <c r="T86" s="133"/>
      <c r="U86" s="156"/>
    </row>
    <row r="87" spans="9:21">
      <c r="I87" s="189"/>
      <c r="J87" s="133"/>
      <c r="K87" s="133"/>
      <c r="L87" s="133"/>
      <c r="M87" s="133"/>
      <c r="N87" s="133"/>
      <c r="O87" s="133"/>
      <c r="P87" s="133"/>
      <c r="Q87" s="133"/>
      <c r="R87" s="133"/>
      <c r="S87" s="133"/>
      <c r="T87" s="133"/>
      <c r="U87" s="156"/>
    </row>
    <row r="88" spans="9:21">
      <c r="I88" s="189"/>
      <c r="J88" s="133"/>
      <c r="K88" s="133"/>
      <c r="L88" s="133"/>
      <c r="M88" s="133"/>
      <c r="N88" s="133"/>
      <c r="O88" s="133"/>
      <c r="P88" s="133"/>
      <c r="Q88" s="133"/>
      <c r="R88" s="133"/>
      <c r="S88" s="133"/>
      <c r="T88" s="133"/>
      <c r="U88" s="156"/>
    </row>
    <row r="89" spans="9:21">
      <c r="I89" s="189"/>
      <c r="J89" s="133"/>
      <c r="K89" s="133"/>
      <c r="L89" s="133"/>
      <c r="M89" s="133"/>
      <c r="N89" s="133"/>
      <c r="O89" s="133"/>
      <c r="P89" s="133"/>
      <c r="Q89" s="133"/>
      <c r="R89" s="133"/>
      <c r="S89" s="133"/>
      <c r="T89" s="133"/>
      <c r="U89" s="156"/>
    </row>
    <row r="90" spans="9:21">
      <c r="I90" s="189"/>
      <c r="J90" s="133"/>
      <c r="K90" s="133"/>
      <c r="L90" s="133"/>
      <c r="M90" s="133"/>
      <c r="N90" s="133"/>
      <c r="O90" s="133"/>
      <c r="P90" s="133"/>
      <c r="Q90" s="133"/>
      <c r="R90" s="133"/>
      <c r="S90" s="133"/>
      <c r="T90" s="133"/>
      <c r="U90" s="156"/>
    </row>
    <row r="91" spans="9:21">
      <c r="I91" s="189"/>
      <c r="J91" s="133"/>
      <c r="K91" s="133"/>
      <c r="L91" s="133"/>
      <c r="M91" s="133"/>
      <c r="N91" s="133"/>
      <c r="O91" s="133"/>
      <c r="P91" s="133"/>
      <c r="Q91" s="133"/>
      <c r="R91" s="133"/>
      <c r="S91" s="133"/>
      <c r="T91" s="133"/>
      <c r="U91" s="156"/>
    </row>
    <row r="92" spans="9:21">
      <c r="I92" s="189"/>
      <c r="J92" s="133"/>
      <c r="K92" s="133"/>
      <c r="L92" s="133"/>
      <c r="M92" s="133"/>
      <c r="N92" s="133"/>
      <c r="O92" s="133"/>
      <c r="P92" s="133"/>
      <c r="Q92" s="133"/>
      <c r="R92" s="133"/>
      <c r="S92" s="133"/>
      <c r="T92" s="133"/>
      <c r="U92" s="156"/>
    </row>
    <row r="93" spans="9:21">
      <c r="I93" s="189"/>
      <c r="J93" s="133"/>
      <c r="K93" s="133"/>
      <c r="L93" s="133"/>
      <c r="M93" s="133"/>
      <c r="N93" s="133"/>
      <c r="O93" s="133"/>
      <c r="P93" s="133"/>
      <c r="Q93" s="133"/>
      <c r="R93" s="133"/>
      <c r="S93" s="133"/>
      <c r="T93" s="133"/>
      <c r="U93" s="156"/>
    </row>
    <row r="94" spans="9:21">
      <c r="I94" s="189"/>
      <c r="J94" s="133"/>
      <c r="K94" s="133"/>
      <c r="L94" s="133"/>
      <c r="M94" s="133"/>
      <c r="N94" s="133"/>
      <c r="O94" s="133"/>
      <c r="P94" s="133"/>
      <c r="Q94" s="133"/>
      <c r="R94" s="133"/>
      <c r="S94" s="133"/>
      <c r="T94" s="133"/>
      <c r="U94" s="156"/>
    </row>
    <row r="95" spans="9:21">
      <c r="I95" s="189"/>
      <c r="J95" s="133"/>
      <c r="K95" s="133"/>
      <c r="L95" s="133"/>
      <c r="M95" s="133"/>
      <c r="N95" s="133"/>
      <c r="O95" s="133"/>
      <c r="P95" s="133"/>
      <c r="Q95" s="133"/>
      <c r="R95" s="133"/>
      <c r="S95" s="133"/>
      <c r="T95" s="133"/>
      <c r="U95" s="156"/>
    </row>
    <row r="96" spans="9:21">
      <c r="I96" s="189"/>
      <c r="J96" s="133"/>
      <c r="K96" s="133"/>
      <c r="L96" s="133"/>
      <c r="M96" s="133"/>
      <c r="N96" s="133"/>
      <c r="O96" s="133"/>
      <c r="P96" s="133"/>
      <c r="Q96" s="133"/>
      <c r="R96" s="133"/>
      <c r="S96" s="133"/>
      <c r="T96" s="133"/>
      <c r="U96" s="156"/>
    </row>
    <row r="97" spans="9:21">
      <c r="I97" s="189"/>
      <c r="J97" s="133"/>
      <c r="K97" s="133"/>
      <c r="L97" s="133"/>
      <c r="M97" s="133"/>
      <c r="N97" s="133"/>
      <c r="O97" s="133"/>
      <c r="P97" s="133"/>
      <c r="Q97" s="133"/>
      <c r="R97" s="133"/>
      <c r="S97" s="133"/>
      <c r="T97" s="133"/>
      <c r="U97" s="156"/>
    </row>
    <row r="98" spans="9:21">
      <c r="I98" s="189"/>
      <c r="J98" s="133"/>
      <c r="K98" s="133"/>
      <c r="L98" s="133"/>
      <c r="M98" s="133"/>
      <c r="N98" s="133"/>
      <c r="O98" s="133"/>
      <c r="P98" s="133"/>
      <c r="Q98" s="133"/>
      <c r="R98" s="133"/>
      <c r="S98" s="133"/>
      <c r="T98" s="133"/>
      <c r="U98" s="156"/>
    </row>
    <row r="99" spans="9:21">
      <c r="I99" s="189"/>
      <c r="J99" s="133"/>
      <c r="K99" s="133"/>
      <c r="L99" s="133"/>
      <c r="M99" s="133"/>
      <c r="N99" s="133"/>
      <c r="O99" s="133"/>
      <c r="P99" s="133"/>
      <c r="Q99" s="133"/>
      <c r="R99" s="133"/>
      <c r="S99" s="133"/>
      <c r="T99" s="133"/>
      <c r="U99" s="156"/>
    </row>
    <row r="100" spans="9:21">
      <c r="I100" s="189"/>
      <c r="J100" s="133"/>
      <c r="K100" s="133"/>
      <c r="L100" s="133"/>
      <c r="M100" s="133"/>
      <c r="N100" s="133"/>
      <c r="O100" s="133"/>
      <c r="P100" s="133"/>
      <c r="Q100" s="133"/>
      <c r="R100" s="133"/>
      <c r="S100" s="133"/>
      <c r="T100" s="133"/>
      <c r="U100" s="156"/>
    </row>
    <row r="101" spans="9:21">
      <c r="I101" s="189"/>
      <c r="J101" s="133"/>
      <c r="K101" s="133"/>
      <c r="L101" s="133"/>
      <c r="M101" s="133"/>
      <c r="N101" s="133"/>
      <c r="O101" s="133"/>
      <c r="P101" s="133"/>
      <c r="Q101" s="133"/>
      <c r="R101" s="133"/>
      <c r="S101" s="133"/>
      <c r="T101" s="133"/>
      <c r="U101" s="156"/>
    </row>
    <row r="102" spans="9:21">
      <c r="I102" s="189"/>
      <c r="J102" s="133"/>
      <c r="K102" s="133"/>
      <c r="L102" s="133"/>
      <c r="M102" s="133"/>
      <c r="N102" s="133"/>
      <c r="O102" s="133"/>
      <c r="P102" s="133"/>
      <c r="Q102" s="133"/>
      <c r="R102" s="133"/>
      <c r="S102" s="133"/>
      <c r="T102" s="133"/>
      <c r="U102" s="156"/>
    </row>
    <row r="103" spans="9:21">
      <c r="I103" s="189"/>
      <c r="J103" s="133"/>
      <c r="K103" s="133"/>
      <c r="L103" s="133"/>
      <c r="M103" s="133"/>
      <c r="N103" s="133"/>
      <c r="O103" s="133"/>
      <c r="P103" s="133"/>
      <c r="Q103" s="133"/>
      <c r="R103" s="133"/>
      <c r="S103" s="133"/>
      <c r="T103" s="133"/>
      <c r="U103" s="156"/>
    </row>
    <row r="104" spans="9:21">
      <c r="I104" s="189"/>
      <c r="J104" s="133"/>
      <c r="K104" s="133"/>
      <c r="L104" s="133"/>
      <c r="M104" s="133"/>
      <c r="N104" s="133"/>
      <c r="O104" s="133"/>
      <c r="P104" s="133"/>
      <c r="Q104" s="133"/>
      <c r="R104" s="133"/>
      <c r="S104" s="133"/>
      <c r="T104" s="133"/>
      <c r="U104" s="156"/>
    </row>
    <row r="105" spans="9:21">
      <c r="I105" s="189"/>
      <c r="J105" s="133"/>
      <c r="K105" s="133"/>
      <c r="L105" s="133"/>
      <c r="M105" s="133"/>
      <c r="N105" s="133"/>
      <c r="O105" s="133"/>
      <c r="P105" s="133"/>
      <c r="Q105" s="133"/>
      <c r="R105" s="133"/>
      <c r="S105" s="133"/>
      <c r="T105" s="133"/>
      <c r="U105" s="156"/>
    </row>
    <row r="106" spans="9:21">
      <c r="I106" s="189"/>
      <c r="J106" s="133"/>
      <c r="K106" s="133"/>
      <c r="L106" s="133"/>
      <c r="M106" s="133"/>
      <c r="N106" s="133"/>
      <c r="O106" s="133"/>
      <c r="P106" s="133"/>
      <c r="Q106" s="133"/>
      <c r="R106" s="133"/>
      <c r="S106" s="133"/>
      <c r="T106" s="133"/>
      <c r="U106" s="156"/>
    </row>
    <row r="107" spans="9:21">
      <c r="I107" s="189"/>
      <c r="J107" s="133"/>
      <c r="K107" s="133"/>
      <c r="L107" s="133"/>
      <c r="M107" s="133"/>
      <c r="N107" s="133"/>
      <c r="O107" s="133"/>
      <c r="P107" s="133"/>
      <c r="Q107" s="133"/>
      <c r="R107" s="133"/>
      <c r="S107" s="133"/>
      <c r="T107" s="133"/>
      <c r="U107" s="156"/>
    </row>
    <row r="108" spans="9:21">
      <c r="I108" s="189"/>
      <c r="J108" s="133"/>
      <c r="K108" s="133"/>
      <c r="L108" s="133"/>
      <c r="M108" s="133"/>
      <c r="N108" s="133"/>
      <c r="O108" s="133"/>
      <c r="P108" s="133"/>
      <c r="Q108" s="133"/>
      <c r="R108" s="133"/>
      <c r="S108" s="133"/>
      <c r="T108" s="133"/>
      <c r="U108" s="156"/>
    </row>
    <row r="109" spans="9:21">
      <c r="I109" s="189"/>
      <c r="J109" s="133"/>
      <c r="K109" s="133"/>
      <c r="L109" s="133"/>
      <c r="M109" s="133"/>
      <c r="N109" s="133"/>
      <c r="O109" s="133"/>
      <c r="P109" s="133"/>
      <c r="Q109" s="133"/>
      <c r="R109" s="133"/>
      <c r="S109" s="133"/>
      <c r="T109" s="133"/>
      <c r="U109" s="156"/>
    </row>
    <row r="110" spans="9:21">
      <c r="I110" s="189"/>
      <c r="J110" s="133"/>
      <c r="K110" s="133"/>
      <c r="L110" s="133"/>
      <c r="M110" s="133"/>
      <c r="N110" s="133"/>
      <c r="O110" s="133"/>
      <c r="P110" s="133"/>
      <c r="Q110" s="133"/>
      <c r="R110" s="133"/>
      <c r="S110" s="133"/>
      <c r="T110" s="133"/>
      <c r="U110" s="156"/>
    </row>
    <row r="111" spans="9:21">
      <c r="I111" s="189"/>
      <c r="J111" s="133"/>
      <c r="K111" s="133"/>
      <c r="L111" s="133"/>
      <c r="M111" s="133"/>
      <c r="N111" s="133"/>
      <c r="O111" s="133"/>
      <c r="P111" s="133"/>
      <c r="Q111" s="133"/>
      <c r="R111" s="133"/>
      <c r="S111" s="133"/>
      <c r="T111" s="133"/>
      <c r="U111" s="156"/>
    </row>
    <row r="112" spans="9:21">
      <c r="I112" s="189"/>
      <c r="J112" s="133"/>
      <c r="K112" s="133"/>
      <c r="L112" s="133"/>
      <c r="M112" s="133"/>
      <c r="N112" s="133"/>
      <c r="O112" s="133"/>
      <c r="P112" s="133"/>
      <c r="Q112" s="133"/>
      <c r="R112" s="133"/>
      <c r="S112" s="133"/>
      <c r="T112" s="133"/>
      <c r="U112" s="156"/>
    </row>
    <row r="113" spans="9:21">
      <c r="I113" s="189"/>
      <c r="J113" s="133"/>
      <c r="K113" s="133"/>
      <c r="L113" s="133"/>
      <c r="M113" s="133"/>
      <c r="N113" s="133"/>
      <c r="O113" s="133"/>
      <c r="P113" s="133"/>
      <c r="Q113" s="133"/>
      <c r="R113" s="133"/>
      <c r="S113" s="133"/>
      <c r="T113" s="133"/>
      <c r="U113" s="156"/>
    </row>
    <row r="114" spans="9:21">
      <c r="I114" s="189"/>
      <c r="J114" s="133"/>
      <c r="K114" s="133"/>
      <c r="L114" s="133"/>
      <c r="M114" s="133"/>
      <c r="N114" s="133"/>
      <c r="O114" s="133"/>
      <c r="P114" s="133"/>
      <c r="Q114" s="133"/>
      <c r="R114" s="133"/>
      <c r="S114" s="133"/>
      <c r="T114" s="133"/>
      <c r="U114" s="156"/>
    </row>
    <row r="115" spans="9:21">
      <c r="I115" s="189"/>
      <c r="J115" s="133"/>
      <c r="K115" s="133"/>
      <c r="L115" s="133"/>
      <c r="M115" s="133"/>
      <c r="N115" s="133"/>
      <c r="O115" s="133"/>
      <c r="P115" s="133"/>
      <c r="Q115" s="133"/>
      <c r="R115" s="133"/>
      <c r="S115" s="133"/>
      <c r="T115" s="133"/>
      <c r="U115" s="156"/>
    </row>
    <row r="116" spans="9:21">
      <c r="I116" s="189"/>
      <c r="J116" s="133"/>
      <c r="K116" s="133"/>
      <c r="L116" s="133"/>
      <c r="M116" s="133"/>
      <c r="N116" s="133"/>
      <c r="O116" s="133"/>
      <c r="P116" s="133"/>
      <c r="Q116" s="133"/>
      <c r="R116" s="133"/>
      <c r="S116" s="133"/>
      <c r="T116" s="133"/>
      <c r="U116" s="156"/>
    </row>
    <row r="117" spans="9:21">
      <c r="I117" s="189"/>
      <c r="J117" s="133"/>
      <c r="K117" s="133"/>
      <c r="L117" s="133"/>
      <c r="M117" s="133"/>
      <c r="N117" s="133"/>
      <c r="O117" s="133"/>
      <c r="P117" s="133"/>
      <c r="Q117" s="133"/>
      <c r="R117" s="133"/>
      <c r="S117" s="133"/>
      <c r="T117" s="133"/>
      <c r="U117" s="156"/>
    </row>
    <row r="118" spans="9:21">
      <c r="I118" s="189"/>
      <c r="J118" s="133"/>
      <c r="K118" s="133"/>
      <c r="L118" s="133"/>
      <c r="M118" s="133"/>
      <c r="N118" s="133"/>
      <c r="O118" s="133"/>
      <c r="P118" s="133"/>
      <c r="Q118" s="133"/>
      <c r="R118" s="133"/>
      <c r="S118" s="133"/>
      <c r="T118" s="133"/>
      <c r="U118" s="156"/>
    </row>
    <row r="119" spans="9:21">
      <c r="I119" s="189"/>
      <c r="J119" s="133"/>
      <c r="K119" s="133"/>
      <c r="L119" s="133"/>
      <c r="M119" s="133"/>
      <c r="N119" s="133"/>
      <c r="O119" s="133"/>
      <c r="P119" s="133"/>
      <c r="Q119" s="133"/>
      <c r="R119" s="133"/>
      <c r="S119" s="133"/>
      <c r="T119" s="133"/>
      <c r="U119" s="156"/>
    </row>
    <row r="120" spans="9:21">
      <c r="I120" s="189"/>
      <c r="J120" s="133"/>
      <c r="K120" s="133"/>
      <c r="L120" s="133"/>
      <c r="M120" s="133"/>
      <c r="N120" s="133"/>
      <c r="O120" s="133"/>
      <c r="P120" s="133"/>
      <c r="Q120" s="133"/>
      <c r="R120" s="133"/>
      <c r="S120" s="133"/>
      <c r="T120" s="133"/>
      <c r="U120" s="156"/>
    </row>
    <row r="121" spans="9:21">
      <c r="I121" s="189"/>
      <c r="J121" s="133"/>
      <c r="K121" s="133"/>
      <c r="L121" s="133"/>
      <c r="M121" s="133"/>
      <c r="N121" s="133"/>
      <c r="O121" s="133"/>
      <c r="P121" s="133"/>
      <c r="Q121" s="133"/>
      <c r="R121" s="133"/>
      <c r="S121" s="133"/>
      <c r="T121" s="133"/>
      <c r="U121" s="156"/>
    </row>
    <row r="122" spans="9:21">
      <c r="I122" s="189"/>
      <c r="J122" s="133"/>
      <c r="K122" s="133"/>
      <c r="L122" s="133"/>
      <c r="M122" s="133"/>
      <c r="N122" s="133"/>
      <c r="O122" s="133"/>
      <c r="P122" s="133"/>
      <c r="Q122" s="133"/>
      <c r="R122" s="133"/>
      <c r="S122" s="133"/>
      <c r="T122" s="133"/>
      <c r="U122" s="156"/>
    </row>
    <row r="123" spans="9:21">
      <c r="I123" s="189"/>
      <c r="J123" s="133"/>
      <c r="K123" s="133"/>
      <c r="L123" s="133"/>
      <c r="M123" s="133"/>
      <c r="N123" s="133"/>
      <c r="O123" s="133"/>
      <c r="P123" s="133"/>
      <c r="Q123" s="133"/>
      <c r="R123" s="133"/>
      <c r="S123" s="133"/>
      <c r="T123" s="133"/>
      <c r="U123" s="156"/>
    </row>
    <row r="124" spans="9:21">
      <c r="I124" s="189"/>
      <c r="J124" s="133"/>
      <c r="K124" s="133"/>
      <c r="L124" s="133"/>
      <c r="M124" s="133"/>
      <c r="N124" s="133"/>
      <c r="O124" s="133"/>
      <c r="P124" s="133"/>
      <c r="Q124" s="133"/>
      <c r="R124" s="133"/>
      <c r="S124" s="133"/>
      <c r="T124" s="133"/>
      <c r="U124" s="156"/>
    </row>
    <row r="125" spans="9:21">
      <c r="I125" s="189"/>
      <c r="J125" s="133"/>
      <c r="K125" s="133"/>
      <c r="L125" s="133"/>
      <c r="M125" s="133"/>
      <c r="N125" s="133"/>
      <c r="O125" s="133"/>
      <c r="P125" s="133"/>
      <c r="Q125" s="133"/>
      <c r="R125" s="133"/>
      <c r="S125" s="133"/>
      <c r="T125" s="133"/>
      <c r="U125" s="156"/>
    </row>
    <row r="126" spans="9:21">
      <c r="I126" s="189"/>
      <c r="J126" s="133"/>
      <c r="K126" s="133"/>
      <c r="L126" s="133"/>
      <c r="M126" s="133"/>
      <c r="N126" s="133"/>
      <c r="O126" s="133"/>
      <c r="P126" s="133"/>
      <c r="Q126" s="133"/>
      <c r="R126" s="133"/>
      <c r="S126" s="133"/>
      <c r="T126" s="133"/>
      <c r="U126" s="156"/>
    </row>
    <row r="127" spans="9:21">
      <c r="I127" s="189"/>
      <c r="J127" s="133"/>
      <c r="K127" s="133"/>
      <c r="L127" s="133"/>
      <c r="M127" s="133"/>
      <c r="N127" s="133"/>
      <c r="O127" s="133"/>
      <c r="P127" s="133"/>
      <c r="Q127" s="133"/>
      <c r="R127" s="133"/>
      <c r="S127" s="133"/>
      <c r="T127" s="133"/>
      <c r="U127" s="156"/>
    </row>
    <row r="128" spans="9:21">
      <c r="I128" s="189"/>
      <c r="J128" s="133"/>
      <c r="K128" s="133"/>
      <c r="L128" s="133"/>
      <c r="M128" s="133"/>
      <c r="N128" s="133"/>
      <c r="O128" s="133"/>
      <c r="P128" s="133"/>
      <c r="Q128" s="133"/>
      <c r="R128" s="133"/>
      <c r="S128" s="133"/>
      <c r="T128" s="133"/>
      <c r="U128" s="156"/>
    </row>
    <row r="129" spans="9:21">
      <c r="I129" s="189"/>
      <c r="J129" s="133"/>
      <c r="K129" s="133"/>
      <c r="L129" s="133"/>
      <c r="M129" s="133"/>
      <c r="N129" s="133"/>
      <c r="O129" s="133"/>
      <c r="P129" s="133"/>
      <c r="Q129" s="133"/>
      <c r="R129" s="133"/>
      <c r="S129" s="133"/>
      <c r="T129" s="133"/>
      <c r="U129" s="156"/>
    </row>
    <row r="130" spans="9:21">
      <c r="I130" s="189"/>
      <c r="J130" s="133"/>
      <c r="K130" s="133"/>
      <c r="L130" s="133"/>
      <c r="M130" s="133"/>
      <c r="N130" s="133"/>
      <c r="O130" s="133"/>
      <c r="P130" s="133"/>
      <c r="Q130" s="133"/>
      <c r="R130" s="133"/>
      <c r="S130" s="133"/>
      <c r="T130" s="133"/>
      <c r="U130" s="156"/>
    </row>
    <row r="131" spans="9:21">
      <c r="I131" s="189"/>
      <c r="J131" s="133"/>
      <c r="K131" s="133"/>
      <c r="L131" s="133"/>
      <c r="M131" s="133"/>
      <c r="N131" s="133"/>
      <c r="O131" s="133"/>
      <c r="P131" s="133"/>
      <c r="Q131" s="133"/>
      <c r="R131" s="133"/>
      <c r="S131" s="133"/>
      <c r="T131" s="133"/>
      <c r="U131" s="156"/>
    </row>
    <row r="132" spans="9:21">
      <c r="I132" s="189"/>
      <c r="J132" s="133"/>
      <c r="K132" s="133"/>
      <c r="L132" s="133"/>
      <c r="M132" s="133"/>
      <c r="N132" s="133"/>
      <c r="O132" s="133"/>
      <c r="P132" s="133"/>
      <c r="Q132" s="133"/>
      <c r="R132" s="133"/>
      <c r="S132" s="133"/>
      <c r="T132" s="133"/>
      <c r="U132" s="156"/>
    </row>
    <row r="133" spans="9:21">
      <c r="I133" s="189"/>
      <c r="J133" s="133"/>
      <c r="K133" s="133"/>
      <c r="L133" s="133"/>
      <c r="M133" s="133"/>
      <c r="N133" s="133"/>
      <c r="O133" s="133"/>
      <c r="P133" s="133"/>
      <c r="Q133" s="133"/>
      <c r="R133" s="133"/>
      <c r="S133" s="133"/>
      <c r="T133" s="133"/>
      <c r="U133" s="156"/>
    </row>
    <row r="134" spans="9:21">
      <c r="I134" s="189"/>
      <c r="J134" s="133"/>
      <c r="K134" s="133"/>
      <c r="L134" s="133"/>
      <c r="M134" s="133"/>
      <c r="N134" s="133"/>
      <c r="O134" s="133"/>
      <c r="P134" s="133"/>
      <c r="Q134" s="133"/>
      <c r="R134" s="133"/>
      <c r="S134" s="133"/>
      <c r="T134" s="133"/>
      <c r="U134" s="156"/>
    </row>
    <row r="135" spans="9:21">
      <c r="I135" s="189"/>
      <c r="J135" s="133"/>
      <c r="K135" s="133"/>
      <c r="L135" s="133"/>
      <c r="M135" s="133"/>
      <c r="N135" s="133"/>
      <c r="O135" s="133"/>
      <c r="P135" s="133"/>
      <c r="Q135" s="133"/>
      <c r="R135" s="133"/>
      <c r="S135" s="133"/>
      <c r="T135" s="133"/>
      <c r="U135" s="156"/>
    </row>
    <row r="136" spans="9:21">
      <c r="I136" s="189"/>
      <c r="J136" s="133"/>
      <c r="K136" s="133"/>
      <c r="L136" s="133"/>
      <c r="M136" s="133"/>
      <c r="N136" s="133"/>
      <c r="O136" s="133"/>
      <c r="P136" s="133"/>
      <c r="Q136" s="133"/>
      <c r="R136" s="133"/>
      <c r="S136" s="133"/>
      <c r="T136" s="133"/>
      <c r="U136" s="156"/>
    </row>
    <row r="137" spans="9:21">
      <c r="I137" s="189"/>
      <c r="J137" s="133"/>
      <c r="K137" s="133"/>
      <c r="L137" s="133"/>
      <c r="M137" s="133"/>
      <c r="N137" s="133"/>
      <c r="O137" s="133"/>
      <c r="P137" s="133"/>
      <c r="Q137" s="133"/>
      <c r="R137" s="133"/>
      <c r="S137" s="133"/>
      <c r="T137" s="133"/>
      <c r="U137" s="156"/>
    </row>
    <row r="138" spans="9:21">
      <c r="I138" s="189"/>
      <c r="J138" s="133"/>
      <c r="K138" s="133"/>
      <c r="L138" s="133"/>
      <c r="M138" s="133"/>
      <c r="N138" s="133"/>
      <c r="O138" s="133"/>
      <c r="P138" s="133"/>
      <c r="Q138" s="133"/>
      <c r="R138" s="133"/>
      <c r="S138" s="133"/>
      <c r="T138" s="133"/>
      <c r="U138" s="156"/>
    </row>
    <row r="139" spans="9:21">
      <c r="I139" s="189"/>
      <c r="J139" s="133"/>
      <c r="K139" s="133"/>
      <c r="L139" s="133"/>
      <c r="M139" s="133"/>
      <c r="N139" s="133"/>
      <c r="O139" s="133"/>
      <c r="P139" s="133"/>
      <c r="Q139" s="133"/>
      <c r="R139" s="133"/>
      <c r="S139" s="133"/>
      <c r="T139" s="133"/>
      <c r="U139" s="156"/>
    </row>
    <row r="140" spans="9:21">
      <c r="I140" s="189"/>
      <c r="J140" s="133"/>
      <c r="K140" s="133"/>
      <c r="L140" s="133"/>
      <c r="M140" s="133"/>
      <c r="N140" s="133"/>
      <c r="O140" s="133"/>
      <c r="P140" s="133"/>
      <c r="Q140" s="133"/>
      <c r="R140" s="133"/>
      <c r="S140" s="133"/>
      <c r="T140" s="133"/>
      <c r="U140" s="156"/>
    </row>
    <row r="141" spans="9:21">
      <c r="I141" s="189"/>
      <c r="J141" s="133"/>
      <c r="K141" s="133"/>
      <c r="L141" s="133"/>
      <c r="M141" s="133"/>
      <c r="N141" s="133"/>
      <c r="O141" s="133"/>
      <c r="P141" s="133"/>
      <c r="Q141" s="133"/>
      <c r="R141" s="133"/>
      <c r="S141" s="133"/>
      <c r="T141" s="133"/>
      <c r="U141" s="156"/>
    </row>
    <row r="142" spans="9:21">
      <c r="I142" s="189"/>
      <c r="J142" s="133"/>
      <c r="K142" s="133"/>
      <c r="L142" s="133"/>
      <c r="M142" s="133"/>
      <c r="N142" s="133"/>
      <c r="O142" s="133"/>
      <c r="P142" s="133"/>
      <c r="Q142" s="133"/>
      <c r="R142" s="133"/>
      <c r="S142" s="133"/>
      <c r="T142" s="133"/>
      <c r="U142" s="156"/>
    </row>
    <row r="143" spans="9:21">
      <c r="I143" s="189"/>
      <c r="J143" s="133"/>
      <c r="K143" s="133"/>
      <c r="L143" s="133"/>
      <c r="M143" s="133"/>
      <c r="N143" s="133"/>
      <c r="O143" s="133"/>
      <c r="P143" s="133"/>
      <c r="Q143" s="133"/>
      <c r="R143" s="133"/>
      <c r="S143" s="133"/>
      <c r="T143" s="133"/>
      <c r="U143" s="156"/>
    </row>
    <row r="144" spans="9:21">
      <c r="I144" s="189"/>
      <c r="J144" s="133"/>
      <c r="K144" s="133"/>
      <c r="L144" s="133"/>
      <c r="M144" s="133"/>
      <c r="N144" s="133"/>
      <c r="O144" s="133"/>
      <c r="P144" s="133"/>
      <c r="Q144" s="133"/>
      <c r="R144" s="133"/>
      <c r="S144" s="133"/>
      <c r="T144" s="133"/>
      <c r="U144" s="156"/>
    </row>
    <row r="145" spans="9:21">
      <c r="I145" s="189"/>
      <c r="J145" s="133"/>
      <c r="K145" s="133"/>
      <c r="L145" s="133"/>
      <c r="M145" s="133"/>
      <c r="N145" s="133"/>
      <c r="O145" s="133"/>
      <c r="P145" s="133"/>
      <c r="Q145" s="133"/>
      <c r="R145" s="133"/>
      <c r="S145" s="133"/>
      <c r="T145" s="133"/>
      <c r="U145" s="156"/>
    </row>
    <row r="146" spans="9:21">
      <c r="I146" s="189"/>
      <c r="J146" s="133"/>
      <c r="K146" s="133"/>
      <c r="L146" s="133"/>
      <c r="M146" s="133"/>
      <c r="N146" s="133"/>
      <c r="O146" s="133"/>
      <c r="P146" s="133"/>
      <c r="Q146" s="133"/>
      <c r="R146" s="133"/>
      <c r="S146" s="133"/>
      <c r="T146" s="133"/>
      <c r="U146" s="156"/>
    </row>
    <row r="147" spans="9:21">
      <c r="I147" s="189"/>
      <c r="J147" s="133"/>
      <c r="K147" s="133"/>
      <c r="L147" s="133"/>
      <c r="M147" s="133"/>
      <c r="N147" s="133"/>
      <c r="O147" s="133"/>
      <c r="P147" s="133"/>
      <c r="Q147" s="133"/>
      <c r="R147" s="133"/>
      <c r="S147" s="133"/>
      <c r="T147" s="133"/>
      <c r="U147" s="156"/>
    </row>
    <row r="148" spans="9:21">
      <c r="I148" s="189"/>
      <c r="J148" s="133"/>
      <c r="K148" s="133"/>
      <c r="L148" s="133"/>
      <c r="M148" s="133"/>
      <c r="N148" s="133"/>
      <c r="O148" s="133"/>
      <c r="P148" s="133"/>
      <c r="Q148" s="133"/>
      <c r="R148" s="133"/>
      <c r="S148" s="133"/>
      <c r="T148" s="133"/>
      <c r="U148" s="156"/>
    </row>
    <row r="149" spans="9:21">
      <c r="I149" s="189"/>
      <c r="J149" s="133"/>
      <c r="K149" s="133"/>
      <c r="L149" s="133"/>
      <c r="M149" s="133"/>
      <c r="N149" s="133"/>
      <c r="O149" s="133"/>
      <c r="P149" s="133"/>
      <c r="Q149" s="133"/>
      <c r="R149" s="133"/>
      <c r="S149" s="133"/>
      <c r="T149" s="133"/>
      <c r="U149" s="156"/>
    </row>
    <row r="150" spans="9:21">
      <c r="I150" s="189"/>
      <c r="J150" s="133"/>
      <c r="K150" s="133"/>
      <c r="L150" s="133"/>
      <c r="M150" s="133"/>
      <c r="N150" s="133"/>
      <c r="O150" s="133"/>
      <c r="P150" s="133"/>
      <c r="Q150" s="133"/>
      <c r="R150" s="133"/>
      <c r="S150" s="133"/>
      <c r="T150" s="133"/>
      <c r="U150" s="156"/>
    </row>
    <row r="151" spans="9:21">
      <c r="I151" s="189"/>
      <c r="J151" s="133"/>
      <c r="K151" s="133"/>
      <c r="L151" s="133"/>
      <c r="M151" s="133"/>
      <c r="N151" s="133"/>
      <c r="O151" s="133"/>
      <c r="P151" s="133"/>
      <c r="Q151" s="133"/>
      <c r="R151" s="133"/>
      <c r="S151" s="133"/>
      <c r="T151" s="133"/>
      <c r="U151" s="156"/>
    </row>
    <row r="152" spans="9:21">
      <c r="I152" s="189"/>
      <c r="J152" s="133"/>
      <c r="K152" s="133"/>
      <c r="L152" s="133"/>
      <c r="M152" s="133"/>
      <c r="N152" s="133"/>
      <c r="O152" s="133"/>
      <c r="P152" s="133"/>
      <c r="Q152" s="133"/>
      <c r="R152" s="133"/>
      <c r="S152" s="133"/>
      <c r="T152" s="133"/>
      <c r="U152" s="156"/>
    </row>
    <row r="153" spans="9:21">
      <c r="I153" s="189"/>
      <c r="J153" s="133"/>
      <c r="K153" s="133"/>
      <c r="L153" s="133"/>
      <c r="M153" s="133"/>
      <c r="N153" s="133"/>
      <c r="O153" s="133"/>
      <c r="P153" s="133"/>
      <c r="Q153" s="133"/>
      <c r="R153" s="133"/>
      <c r="S153" s="133"/>
      <c r="T153" s="133"/>
      <c r="U153" s="156"/>
    </row>
    <row r="154" spans="9:21">
      <c r="I154" s="189"/>
      <c r="J154" s="133"/>
      <c r="K154" s="133"/>
      <c r="L154" s="133"/>
      <c r="M154" s="133"/>
      <c r="N154" s="133"/>
      <c r="O154" s="133"/>
      <c r="P154" s="133"/>
      <c r="Q154" s="133"/>
      <c r="R154" s="133"/>
      <c r="S154" s="133"/>
      <c r="T154" s="133"/>
      <c r="U154" s="156"/>
    </row>
    <row r="155" spans="9:21">
      <c r="I155" s="189"/>
      <c r="J155" s="133"/>
      <c r="K155" s="133"/>
      <c r="L155" s="133"/>
      <c r="M155" s="133"/>
      <c r="N155" s="133"/>
      <c r="O155" s="133"/>
      <c r="P155" s="133"/>
      <c r="Q155" s="133"/>
      <c r="R155" s="133"/>
      <c r="S155" s="133"/>
      <c r="T155" s="133"/>
      <c r="U155" s="156"/>
    </row>
    <row r="156" spans="9:21">
      <c r="I156" s="189"/>
      <c r="J156" s="133"/>
      <c r="K156" s="133"/>
      <c r="L156" s="133"/>
      <c r="M156" s="133"/>
      <c r="N156" s="133"/>
      <c r="O156" s="133"/>
      <c r="P156" s="133"/>
      <c r="Q156" s="133"/>
      <c r="R156" s="133"/>
      <c r="S156" s="133"/>
      <c r="T156" s="133"/>
      <c r="U156" s="156"/>
    </row>
    <row r="157" spans="9:21">
      <c r="I157" s="189"/>
      <c r="J157" s="133"/>
      <c r="K157" s="133"/>
      <c r="L157" s="133"/>
      <c r="M157" s="133"/>
      <c r="N157" s="133"/>
      <c r="O157" s="133"/>
      <c r="P157" s="133"/>
      <c r="Q157" s="133"/>
      <c r="R157" s="133"/>
      <c r="S157" s="133"/>
      <c r="T157" s="133"/>
      <c r="U157" s="156"/>
    </row>
    <row r="158" spans="9:21">
      <c r="I158" s="189"/>
      <c r="J158" s="133"/>
      <c r="K158" s="133"/>
      <c r="L158" s="133"/>
      <c r="M158" s="133"/>
      <c r="N158" s="133"/>
      <c r="O158" s="133"/>
      <c r="P158" s="133"/>
      <c r="Q158" s="133"/>
      <c r="R158" s="133"/>
      <c r="S158" s="133"/>
      <c r="T158" s="133"/>
      <c r="U158" s="156"/>
    </row>
    <row r="159" spans="9:21">
      <c r="I159" s="189"/>
      <c r="J159" s="133"/>
      <c r="K159" s="133"/>
      <c r="L159" s="133"/>
      <c r="M159" s="133"/>
      <c r="N159" s="133"/>
      <c r="O159" s="133"/>
      <c r="P159" s="133"/>
      <c r="Q159" s="133"/>
      <c r="R159" s="133"/>
      <c r="S159" s="133"/>
      <c r="T159" s="133"/>
      <c r="U159" s="156"/>
    </row>
    <row r="160" spans="9:21">
      <c r="I160" s="189"/>
      <c r="J160" s="133"/>
      <c r="K160" s="133"/>
      <c r="L160" s="133"/>
      <c r="M160" s="133"/>
      <c r="N160" s="133"/>
      <c r="O160" s="133"/>
      <c r="P160" s="133"/>
      <c r="Q160" s="133"/>
      <c r="R160" s="133"/>
      <c r="S160" s="133"/>
      <c r="T160" s="133"/>
      <c r="U160" s="156"/>
    </row>
    <row r="161" spans="9:21">
      <c r="I161" s="189"/>
      <c r="J161" s="133"/>
      <c r="K161" s="133"/>
      <c r="L161" s="133"/>
      <c r="M161" s="133"/>
      <c r="N161" s="133"/>
      <c r="O161" s="133"/>
      <c r="P161" s="133"/>
      <c r="Q161" s="133"/>
      <c r="R161" s="133"/>
      <c r="S161" s="133"/>
      <c r="T161" s="133"/>
      <c r="U161" s="156"/>
    </row>
    <row r="162" spans="9:21">
      <c r="I162" s="189"/>
      <c r="J162" s="133"/>
      <c r="K162" s="133"/>
      <c r="L162" s="133"/>
      <c r="M162" s="133"/>
      <c r="N162" s="133"/>
      <c r="O162" s="133"/>
      <c r="P162" s="133"/>
      <c r="Q162" s="133"/>
      <c r="R162" s="133"/>
      <c r="S162" s="133"/>
      <c r="T162" s="133"/>
      <c r="U162" s="156"/>
    </row>
    <row r="163" spans="9:21">
      <c r="I163" s="189"/>
      <c r="J163" s="133"/>
      <c r="K163" s="133"/>
      <c r="L163" s="133"/>
      <c r="M163" s="133"/>
      <c r="N163" s="133"/>
      <c r="O163" s="133"/>
      <c r="P163" s="133"/>
      <c r="Q163" s="133"/>
      <c r="R163" s="133"/>
      <c r="S163" s="133"/>
      <c r="T163" s="133"/>
      <c r="U163" s="156"/>
    </row>
    <row r="164" spans="9:21">
      <c r="I164" s="189"/>
      <c r="J164" s="133"/>
      <c r="K164" s="133"/>
      <c r="L164" s="133"/>
      <c r="M164" s="133"/>
      <c r="N164" s="133"/>
      <c r="O164" s="133"/>
      <c r="P164" s="133"/>
      <c r="Q164" s="133"/>
      <c r="R164" s="133"/>
      <c r="S164" s="133"/>
      <c r="T164" s="133"/>
      <c r="U164" s="156"/>
    </row>
    <row r="165" spans="9:21">
      <c r="I165" s="189"/>
      <c r="J165" s="133"/>
      <c r="K165" s="133"/>
      <c r="L165" s="133"/>
      <c r="M165" s="133"/>
      <c r="N165" s="133"/>
      <c r="O165" s="133"/>
      <c r="P165" s="133"/>
      <c r="Q165" s="133"/>
      <c r="R165" s="133"/>
      <c r="S165" s="133"/>
      <c r="T165" s="133"/>
      <c r="U165" s="156"/>
    </row>
    <row r="166" spans="9:21">
      <c r="I166" s="189"/>
      <c r="J166" s="133"/>
      <c r="K166" s="133"/>
      <c r="L166" s="133"/>
      <c r="M166" s="133"/>
      <c r="N166" s="133"/>
      <c r="O166" s="133"/>
      <c r="P166" s="133"/>
      <c r="Q166" s="133"/>
      <c r="R166" s="133"/>
      <c r="S166" s="133"/>
      <c r="T166" s="133"/>
      <c r="U166" s="156"/>
    </row>
    <row r="167" spans="9:21">
      <c r="I167" s="189"/>
      <c r="J167" s="133"/>
      <c r="K167" s="133"/>
      <c r="L167" s="133"/>
      <c r="M167" s="133"/>
      <c r="N167" s="133"/>
      <c r="O167" s="133"/>
      <c r="P167" s="133"/>
      <c r="Q167" s="133"/>
      <c r="R167" s="133"/>
      <c r="S167" s="133"/>
      <c r="T167" s="133"/>
      <c r="U167" s="156"/>
    </row>
    <row r="168" spans="9:21">
      <c r="I168" s="189"/>
      <c r="J168" s="133"/>
      <c r="K168" s="133"/>
      <c r="L168" s="133"/>
      <c r="M168" s="133"/>
      <c r="N168" s="133"/>
      <c r="O168" s="133"/>
      <c r="P168" s="133"/>
      <c r="Q168" s="133"/>
      <c r="R168" s="133"/>
      <c r="S168" s="133"/>
      <c r="T168" s="133"/>
      <c r="U168" s="156"/>
    </row>
    <row r="169" spans="9:21">
      <c r="I169" s="189"/>
      <c r="J169" s="133"/>
      <c r="K169" s="133"/>
      <c r="L169" s="133"/>
      <c r="M169" s="133"/>
      <c r="N169" s="133"/>
      <c r="O169" s="133"/>
      <c r="P169" s="133"/>
      <c r="Q169" s="133"/>
      <c r="R169" s="133"/>
      <c r="S169" s="133"/>
      <c r="T169" s="133"/>
      <c r="U169" s="156"/>
    </row>
    <row r="170" spans="9:21">
      <c r="I170" s="189"/>
      <c r="J170" s="133"/>
      <c r="K170" s="133"/>
      <c r="L170" s="133"/>
      <c r="M170" s="133"/>
      <c r="N170" s="133"/>
      <c r="O170" s="133"/>
      <c r="P170" s="133"/>
      <c r="Q170" s="133"/>
      <c r="R170" s="133"/>
      <c r="S170" s="133"/>
      <c r="T170" s="133"/>
      <c r="U170" s="156"/>
    </row>
    <row r="171" spans="9:21">
      <c r="I171" s="189"/>
      <c r="J171" s="133"/>
      <c r="K171" s="133"/>
      <c r="L171" s="133"/>
      <c r="M171" s="133"/>
      <c r="N171" s="133"/>
      <c r="O171" s="133"/>
      <c r="P171" s="133"/>
      <c r="Q171" s="133"/>
      <c r="R171" s="133"/>
      <c r="S171" s="133"/>
      <c r="T171" s="133"/>
      <c r="U171" s="156"/>
    </row>
    <row r="172" spans="9:21">
      <c r="I172" s="189"/>
      <c r="J172" s="133"/>
      <c r="K172" s="133"/>
      <c r="L172" s="133"/>
      <c r="M172" s="133"/>
      <c r="N172" s="133"/>
      <c r="O172" s="133"/>
      <c r="P172" s="133"/>
      <c r="Q172" s="133"/>
      <c r="R172" s="133"/>
      <c r="S172" s="133"/>
      <c r="T172" s="133"/>
      <c r="U172" s="156"/>
    </row>
    <row r="173" spans="9:21">
      <c r="I173" s="189"/>
      <c r="J173" s="133"/>
      <c r="K173" s="133"/>
      <c r="L173" s="133"/>
      <c r="M173" s="133"/>
      <c r="N173" s="133"/>
      <c r="O173" s="133"/>
      <c r="P173" s="133"/>
      <c r="Q173" s="133"/>
      <c r="R173" s="133"/>
      <c r="S173" s="133"/>
      <c r="T173" s="133"/>
      <c r="U173" s="156"/>
    </row>
    <row r="174" spans="9:21">
      <c r="I174" s="189"/>
      <c r="J174" s="133"/>
      <c r="K174" s="133"/>
      <c r="L174" s="133"/>
      <c r="M174" s="133"/>
      <c r="N174" s="133"/>
      <c r="O174" s="133"/>
      <c r="P174" s="133"/>
      <c r="Q174" s="133"/>
      <c r="R174" s="133"/>
      <c r="S174" s="133"/>
      <c r="T174" s="133"/>
      <c r="U174" s="156"/>
    </row>
    <row r="175" spans="9:21">
      <c r="I175" s="189"/>
      <c r="J175" s="133"/>
      <c r="K175" s="133"/>
      <c r="L175" s="133"/>
      <c r="M175" s="133"/>
      <c r="N175" s="133"/>
      <c r="O175" s="133"/>
      <c r="P175" s="133"/>
      <c r="Q175" s="133"/>
      <c r="R175" s="133"/>
      <c r="S175" s="133"/>
      <c r="T175" s="133"/>
      <c r="U175" s="156"/>
    </row>
    <row r="176" spans="9:21">
      <c r="I176" s="189"/>
      <c r="J176" s="133"/>
      <c r="K176" s="133"/>
      <c r="L176" s="133"/>
      <c r="M176" s="133"/>
      <c r="N176" s="133"/>
      <c r="O176" s="133"/>
      <c r="P176" s="133"/>
      <c r="Q176" s="133"/>
      <c r="R176" s="133"/>
      <c r="S176" s="133"/>
      <c r="T176" s="133"/>
      <c r="U176" s="156"/>
    </row>
    <row r="177" spans="9:21">
      <c r="I177" s="189"/>
      <c r="J177" s="133"/>
      <c r="K177" s="133"/>
      <c r="L177" s="133"/>
      <c r="M177" s="133"/>
      <c r="N177" s="133"/>
      <c r="O177" s="133"/>
      <c r="P177" s="133"/>
      <c r="Q177" s="133"/>
      <c r="R177" s="133"/>
      <c r="S177" s="133"/>
      <c r="T177" s="133"/>
      <c r="U177" s="156"/>
    </row>
    <row r="178" spans="9:21">
      <c r="I178" s="189"/>
      <c r="J178" s="133"/>
      <c r="K178" s="133"/>
      <c r="L178" s="133"/>
      <c r="M178" s="133"/>
      <c r="N178" s="133"/>
      <c r="O178" s="133"/>
      <c r="P178" s="133"/>
      <c r="Q178" s="133"/>
      <c r="R178" s="133"/>
      <c r="S178" s="133"/>
      <c r="T178" s="133"/>
      <c r="U178" s="156"/>
    </row>
    <row r="179" spans="9:21">
      <c r="I179" s="189"/>
      <c r="J179" s="133"/>
      <c r="K179" s="133"/>
      <c r="L179" s="133"/>
      <c r="M179" s="133"/>
      <c r="N179" s="133"/>
      <c r="O179" s="133"/>
      <c r="P179" s="133"/>
      <c r="Q179" s="133"/>
      <c r="R179" s="133"/>
      <c r="S179" s="133"/>
      <c r="T179" s="133"/>
      <c r="U179" s="156"/>
    </row>
    <row r="180" spans="9:21">
      <c r="I180" s="189"/>
      <c r="J180" s="133"/>
      <c r="K180" s="133"/>
      <c r="L180" s="133"/>
      <c r="M180" s="133"/>
      <c r="N180" s="133"/>
      <c r="O180" s="133"/>
      <c r="P180" s="133"/>
      <c r="Q180" s="133"/>
      <c r="R180" s="133"/>
      <c r="S180" s="133"/>
      <c r="T180" s="133"/>
      <c r="U180" s="156"/>
    </row>
    <row r="181" spans="9:21">
      <c r="I181" s="189"/>
      <c r="J181" s="133"/>
      <c r="K181" s="133"/>
      <c r="L181" s="133"/>
      <c r="M181" s="133"/>
      <c r="N181" s="133"/>
      <c r="O181" s="133"/>
      <c r="P181" s="133"/>
      <c r="Q181" s="133"/>
      <c r="R181" s="133"/>
      <c r="S181" s="133"/>
      <c r="T181" s="133"/>
      <c r="U181" s="156"/>
    </row>
    <row r="182" spans="9:21">
      <c r="I182" s="189"/>
      <c r="J182" s="133"/>
      <c r="K182" s="133"/>
      <c r="L182" s="133"/>
      <c r="M182" s="133"/>
      <c r="N182" s="133"/>
      <c r="O182" s="133"/>
      <c r="P182" s="133"/>
      <c r="Q182" s="133"/>
      <c r="R182" s="133"/>
      <c r="S182" s="133"/>
      <c r="T182" s="133"/>
      <c r="U182" s="156"/>
    </row>
    <row r="183" spans="9:21">
      <c r="I183" s="189"/>
      <c r="J183" s="133"/>
      <c r="K183" s="133"/>
      <c r="L183" s="133"/>
      <c r="M183" s="133"/>
      <c r="N183" s="133"/>
      <c r="O183" s="133"/>
      <c r="P183" s="133"/>
      <c r="Q183" s="133"/>
      <c r="R183" s="133"/>
      <c r="S183" s="133"/>
      <c r="T183" s="133"/>
      <c r="U183" s="156"/>
    </row>
    <row r="184" spans="9:21">
      <c r="I184" s="189"/>
      <c r="J184" s="133"/>
      <c r="K184" s="133"/>
      <c r="L184" s="133"/>
      <c r="M184" s="133"/>
      <c r="N184" s="133"/>
      <c r="O184" s="133"/>
      <c r="P184" s="133"/>
      <c r="Q184" s="133"/>
      <c r="R184" s="133"/>
      <c r="S184" s="133"/>
      <c r="T184" s="133"/>
      <c r="U184" s="156"/>
    </row>
    <row r="185" spans="9:21">
      <c r="I185" s="189"/>
      <c r="J185" s="133"/>
      <c r="K185" s="133"/>
      <c r="L185" s="133"/>
      <c r="M185" s="133"/>
      <c r="N185" s="133"/>
      <c r="O185" s="133"/>
      <c r="P185" s="133"/>
      <c r="Q185" s="133"/>
      <c r="R185" s="133"/>
      <c r="S185" s="133"/>
      <c r="T185" s="133"/>
      <c r="U185" s="156"/>
    </row>
    <row r="186" spans="9:21">
      <c r="I186" s="189"/>
      <c r="J186" s="133"/>
      <c r="K186" s="133"/>
      <c r="L186" s="133"/>
      <c r="M186" s="133"/>
      <c r="N186" s="133"/>
      <c r="O186" s="133"/>
      <c r="P186" s="133"/>
      <c r="Q186" s="133"/>
      <c r="R186" s="133"/>
      <c r="S186" s="133"/>
      <c r="T186" s="133"/>
      <c r="U186" s="156"/>
    </row>
    <row r="187" spans="9:21">
      <c r="I187" s="189"/>
      <c r="J187" s="133"/>
      <c r="K187" s="133"/>
      <c r="L187" s="133"/>
      <c r="M187" s="133"/>
      <c r="N187" s="133"/>
      <c r="O187" s="133"/>
      <c r="P187" s="133"/>
      <c r="Q187" s="133"/>
      <c r="R187" s="133"/>
      <c r="S187" s="133"/>
      <c r="T187" s="133"/>
      <c r="U187" s="156"/>
    </row>
    <row r="188" spans="9:21">
      <c r="I188" s="189"/>
      <c r="J188" s="133"/>
      <c r="K188" s="133"/>
      <c r="L188" s="133"/>
      <c r="M188" s="133"/>
      <c r="N188" s="133"/>
      <c r="O188" s="133"/>
      <c r="P188" s="133"/>
      <c r="Q188" s="133"/>
      <c r="R188" s="133"/>
      <c r="S188" s="133"/>
      <c r="T188" s="133"/>
      <c r="U188" s="156"/>
    </row>
    <row r="189" spans="9:21">
      <c r="I189" s="189"/>
      <c r="J189" s="133"/>
      <c r="K189" s="133"/>
      <c r="L189" s="133"/>
      <c r="M189" s="133"/>
      <c r="N189" s="133"/>
      <c r="O189" s="133"/>
      <c r="P189" s="133"/>
      <c r="Q189" s="133"/>
      <c r="R189" s="133"/>
      <c r="S189" s="133"/>
      <c r="T189" s="133"/>
      <c r="U189" s="156"/>
    </row>
    <row r="190" spans="9:21">
      <c r="I190" s="189"/>
      <c r="J190" s="133"/>
      <c r="K190" s="133"/>
      <c r="L190" s="133"/>
      <c r="M190" s="133"/>
      <c r="N190" s="133"/>
      <c r="O190" s="133"/>
      <c r="P190" s="133"/>
      <c r="Q190" s="133"/>
      <c r="R190" s="133"/>
      <c r="S190" s="133"/>
      <c r="T190" s="133"/>
      <c r="U190" s="156"/>
    </row>
    <row r="191" spans="9:21">
      <c r="I191" s="189"/>
      <c r="J191" s="133"/>
      <c r="K191" s="133"/>
      <c r="L191" s="133"/>
      <c r="M191" s="133"/>
      <c r="N191" s="133"/>
      <c r="O191" s="133"/>
      <c r="P191" s="133"/>
      <c r="Q191" s="133"/>
      <c r="R191" s="133"/>
      <c r="S191" s="133"/>
      <c r="T191" s="133"/>
      <c r="U191" s="156"/>
    </row>
    <row r="192" spans="9:21">
      <c r="I192" s="189"/>
      <c r="J192" s="133"/>
      <c r="K192" s="133"/>
      <c r="L192" s="133"/>
      <c r="M192" s="133"/>
      <c r="N192" s="133"/>
      <c r="O192" s="133"/>
      <c r="P192" s="133"/>
      <c r="Q192" s="133"/>
      <c r="R192" s="133"/>
      <c r="S192" s="133"/>
      <c r="T192" s="133"/>
      <c r="U192" s="156"/>
    </row>
    <row r="193" spans="9:21">
      <c r="I193" s="189"/>
      <c r="J193" s="133"/>
      <c r="K193" s="133"/>
      <c r="L193" s="133"/>
      <c r="M193" s="133"/>
      <c r="N193" s="133"/>
      <c r="O193" s="133"/>
      <c r="P193" s="133"/>
      <c r="Q193" s="133"/>
      <c r="R193" s="133"/>
      <c r="S193" s="133"/>
      <c r="T193" s="133"/>
      <c r="U193" s="156"/>
    </row>
    <row r="194" spans="9:21">
      <c r="I194" s="189"/>
      <c r="J194" s="133"/>
      <c r="K194" s="133"/>
      <c r="L194" s="133"/>
      <c r="M194" s="133"/>
      <c r="N194" s="133"/>
      <c r="O194" s="133"/>
      <c r="P194" s="133"/>
      <c r="Q194" s="133"/>
      <c r="R194" s="133"/>
      <c r="S194" s="133"/>
      <c r="T194" s="133"/>
      <c r="U194" s="156"/>
    </row>
    <row r="195" spans="9:21">
      <c r="I195" s="189"/>
      <c r="J195" s="133"/>
      <c r="K195" s="133"/>
      <c r="L195" s="133"/>
      <c r="M195" s="133"/>
      <c r="N195" s="133"/>
      <c r="O195" s="133"/>
      <c r="P195" s="133"/>
      <c r="Q195" s="133"/>
      <c r="R195" s="133"/>
      <c r="S195" s="133"/>
      <c r="T195" s="133"/>
      <c r="U195" s="156"/>
    </row>
    <row r="196" spans="9:21">
      <c r="I196" s="189"/>
      <c r="J196" s="133"/>
      <c r="K196" s="133"/>
      <c r="L196" s="133"/>
      <c r="M196" s="133"/>
      <c r="N196" s="133"/>
      <c r="O196" s="133"/>
      <c r="P196" s="133"/>
      <c r="Q196" s="133"/>
      <c r="R196" s="133"/>
      <c r="S196" s="133"/>
      <c r="T196" s="133"/>
      <c r="U196" s="156"/>
    </row>
    <row r="197" spans="9:21">
      <c r="I197" s="189"/>
      <c r="J197" s="133"/>
      <c r="K197" s="133"/>
      <c r="L197" s="133"/>
      <c r="M197" s="133"/>
      <c r="N197" s="133"/>
      <c r="O197" s="133"/>
      <c r="P197" s="133"/>
      <c r="Q197" s="133"/>
      <c r="R197" s="133"/>
      <c r="S197" s="133"/>
      <c r="T197" s="133"/>
      <c r="U197" s="156"/>
    </row>
    <row r="198" spans="9:21">
      <c r="I198" s="189"/>
      <c r="J198" s="133"/>
      <c r="K198" s="133"/>
      <c r="L198" s="133"/>
      <c r="M198" s="133"/>
      <c r="N198" s="133"/>
      <c r="O198" s="133"/>
      <c r="P198" s="133"/>
      <c r="Q198" s="133"/>
      <c r="R198" s="133"/>
      <c r="S198" s="133"/>
      <c r="T198" s="133"/>
      <c r="U198" s="156"/>
    </row>
    <row r="199" spans="9:21">
      <c r="I199" s="189"/>
      <c r="J199" s="133"/>
      <c r="K199" s="133"/>
      <c r="L199" s="133"/>
      <c r="M199" s="133"/>
      <c r="N199" s="133"/>
      <c r="O199" s="133"/>
      <c r="P199" s="133"/>
      <c r="Q199" s="133"/>
      <c r="R199" s="133"/>
      <c r="S199" s="133"/>
      <c r="T199" s="133"/>
      <c r="U199" s="156"/>
    </row>
    <row r="200" spans="9:21">
      <c r="I200" s="189"/>
      <c r="J200" s="133"/>
      <c r="K200" s="133"/>
      <c r="L200" s="133"/>
      <c r="M200" s="133"/>
      <c r="N200" s="133"/>
      <c r="O200" s="133"/>
      <c r="P200" s="133"/>
      <c r="Q200" s="133"/>
      <c r="R200" s="133"/>
      <c r="S200" s="133"/>
      <c r="T200" s="133"/>
      <c r="U200" s="156"/>
    </row>
    <row r="201" spans="9:21">
      <c r="I201" s="189"/>
      <c r="J201" s="133"/>
      <c r="K201" s="133"/>
      <c r="L201" s="133"/>
      <c r="M201" s="133"/>
      <c r="N201" s="133"/>
      <c r="O201" s="133"/>
      <c r="P201" s="133"/>
      <c r="Q201" s="133"/>
      <c r="R201" s="133"/>
      <c r="S201" s="133"/>
      <c r="T201" s="133"/>
      <c r="U201" s="156"/>
    </row>
    <row r="202" spans="9:21">
      <c r="I202" s="189"/>
      <c r="J202" s="133"/>
      <c r="K202" s="133"/>
      <c r="L202" s="133"/>
      <c r="M202" s="133"/>
      <c r="N202" s="133"/>
      <c r="O202" s="133"/>
      <c r="P202" s="133"/>
      <c r="Q202" s="133"/>
      <c r="R202" s="133"/>
      <c r="S202" s="133"/>
      <c r="T202" s="133"/>
      <c r="U202" s="156"/>
    </row>
    <row r="203" spans="9:21">
      <c r="I203" s="189"/>
      <c r="J203" s="133"/>
      <c r="K203" s="133"/>
      <c r="L203" s="133"/>
      <c r="M203" s="133"/>
      <c r="N203" s="133"/>
      <c r="O203" s="133"/>
      <c r="P203" s="133"/>
      <c r="Q203" s="133"/>
      <c r="R203" s="133"/>
      <c r="S203" s="133"/>
      <c r="T203" s="133"/>
      <c r="U203" s="156"/>
    </row>
    <row r="204" spans="9:21">
      <c r="I204" s="189"/>
      <c r="J204" s="133"/>
      <c r="K204" s="133"/>
      <c r="L204" s="133"/>
      <c r="M204" s="133"/>
      <c r="N204" s="133"/>
      <c r="O204" s="133"/>
      <c r="P204" s="133"/>
      <c r="Q204" s="133"/>
      <c r="R204" s="133"/>
      <c r="S204" s="133"/>
      <c r="T204" s="133"/>
      <c r="U204" s="156"/>
    </row>
    <row r="205" spans="9:21">
      <c r="I205" s="189"/>
      <c r="J205" s="133"/>
      <c r="K205" s="133"/>
      <c r="L205" s="133"/>
      <c r="M205" s="133"/>
      <c r="N205" s="133"/>
      <c r="O205" s="133"/>
      <c r="P205" s="133"/>
      <c r="Q205" s="133"/>
      <c r="R205" s="133"/>
      <c r="S205" s="133"/>
      <c r="T205" s="133"/>
      <c r="U205" s="156"/>
    </row>
    <row r="206" spans="9:21">
      <c r="I206" s="189"/>
      <c r="J206" s="133"/>
      <c r="K206" s="133"/>
      <c r="L206" s="133"/>
      <c r="M206" s="133"/>
      <c r="N206" s="133"/>
      <c r="O206" s="133"/>
      <c r="P206" s="133"/>
      <c r="Q206" s="133"/>
      <c r="R206" s="133"/>
      <c r="S206" s="133"/>
      <c r="T206" s="133"/>
      <c r="U206" s="156"/>
    </row>
    <row r="207" spans="9:21">
      <c r="I207" s="189"/>
      <c r="J207" s="133"/>
      <c r="K207" s="133"/>
      <c r="L207" s="133"/>
      <c r="M207" s="133"/>
      <c r="N207" s="133"/>
      <c r="O207" s="133"/>
      <c r="P207" s="133"/>
      <c r="Q207" s="133"/>
      <c r="R207" s="133"/>
      <c r="S207" s="133"/>
      <c r="T207" s="133"/>
      <c r="U207" s="156"/>
    </row>
    <row r="208" spans="9:21">
      <c r="I208" s="189"/>
      <c r="J208" s="133"/>
      <c r="K208" s="133"/>
      <c r="L208" s="133"/>
      <c r="M208" s="133"/>
      <c r="N208" s="133"/>
      <c r="O208" s="133"/>
      <c r="P208" s="133"/>
      <c r="Q208" s="133"/>
      <c r="R208" s="133"/>
      <c r="S208" s="133"/>
      <c r="T208" s="133"/>
      <c r="U208" s="156"/>
    </row>
    <row r="209" spans="9:21">
      <c r="I209" s="189"/>
      <c r="J209" s="133"/>
      <c r="K209" s="133"/>
      <c r="L209" s="133"/>
      <c r="M209" s="133"/>
      <c r="N209" s="133"/>
      <c r="O209" s="133"/>
      <c r="P209" s="133"/>
      <c r="Q209" s="133"/>
      <c r="R209" s="133"/>
      <c r="S209" s="133"/>
      <c r="T209" s="133"/>
      <c r="U209" s="156"/>
    </row>
    <row r="210" spans="9:21">
      <c r="I210" s="189"/>
      <c r="J210" s="133"/>
      <c r="K210" s="133"/>
      <c r="L210" s="133"/>
      <c r="M210" s="133"/>
      <c r="N210" s="133"/>
      <c r="O210" s="133"/>
      <c r="P210" s="133"/>
      <c r="Q210" s="133"/>
      <c r="R210" s="133"/>
      <c r="S210" s="133"/>
      <c r="T210" s="133"/>
      <c r="U210" s="156"/>
    </row>
    <row r="211" spans="9:21">
      <c r="I211" s="189"/>
      <c r="J211" s="133"/>
      <c r="K211" s="133"/>
      <c r="L211" s="133"/>
      <c r="M211" s="133"/>
      <c r="N211" s="133"/>
      <c r="O211" s="133"/>
      <c r="P211" s="133"/>
      <c r="Q211" s="133"/>
      <c r="R211" s="133"/>
      <c r="S211" s="133"/>
      <c r="T211" s="133"/>
      <c r="U211" s="156"/>
    </row>
    <row r="212" spans="9:21">
      <c r="I212" s="189"/>
      <c r="J212" s="133"/>
      <c r="K212" s="133"/>
      <c r="L212" s="133"/>
      <c r="M212" s="133"/>
      <c r="N212" s="133"/>
      <c r="O212" s="133"/>
      <c r="P212" s="133"/>
      <c r="Q212" s="133"/>
      <c r="R212" s="133"/>
      <c r="S212" s="133"/>
      <c r="T212" s="133"/>
      <c r="U212" s="156"/>
    </row>
    <row r="213" spans="9:21">
      <c r="I213" s="189"/>
      <c r="J213" s="133"/>
      <c r="K213" s="133"/>
      <c r="L213" s="133"/>
      <c r="M213" s="133"/>
      <c r="N213" s="133"/>
      <c r="O213" s="133"/>
      <c r="P213" s="133"/>
      <c r="Q213" s="133"/>
      <c r="R213" s="133"/>
      <c r="S213" s="133"/>
      <c r="T213" s="133"/>
      <c r="U213" s="156"/>
    </row>
    <row r="214" spans="9:21">
      <c r="I214" s="189"/>
      <c r="J214" s="133"/>
      <c r="K214" s="133"/>
      <c r="L214" s="133"/>
      <c r="M214" s="133"/>
      <c r="N214" s="133"/>
      <c r="O214" s="133"/>
      <c r="P214" s="133"/>
      <c r="Q214" s="133"/>
      <c r="R214" s="133"/>
      <c r="S214" s="133"/>
      <c r="T214" s="133"/>
      <c r="U214" s="156"/>
    </row>
    <row r="215" spans="9:21">
      <c r="I215" s="189"/>
      <c r="J215" s="133"/>
      <c r="K215" s="133"/>
      <c r="L215" s="133"/>
      <c r="M215" s="133"/>
      <c r="N215" s="133"/>
      <c r="O215" s="133"/>
      <c r="P215" s="133"/>
      <c r="Q215" s="133"/>
      <c r="R215" s="133"/>
      <c r="S215" s="133"/>
      <c r="T215" s="133"/>
      <c r="U215" s="156"/>
    </row>
    <row r="216" spans="9:21">
      <c r="I216" s="189"/>
      <c r="J216" s="133"/>
      <c r="K216" s="133"/>
      <c r="L216" s="133"/>
      <c r="M216" s="133"/>
      <c r="N216" s="133"/>
      <c r="O216" s="133"/>
      <c r="P216" s="133"/>
      <c r="Q216" s="133"/>
      <c r="R216" s="133"/>
      <c r="S216" s="133"/>
      <c r="T216" s="133"/>
      <c r="U216" s="156"/>
    </row>
    <row r="217" spans="9:21">
      <c r="I217" s="189"/>
      <c r="J217" s="133"/>
      <c r="K217" s="133"/>
      <c r="L217" s="133"/>
      <c r="M217" s="133"/>
      <c r="N217" s="133"/>
      <c r="O217" s="133"/>
      <c r="P217" s="133"/>
      <c r="Q217" s="133"/>
      <c r="R217" s="133"/>
      <c r="S217" s="133"/>
      <c r="T217" s="133"/>
      <c r="U217" s="156"/>
    </row>
    <row r="218" spans="9:21">
      <c r="I218" s="189"/>
      <c r="J218" s="133"/>
      <c r="K218" s="133"/>
      <c r="L218" s="133"/>
      <c r="M218" s="133"/>
      <c r="N218" s="133"/>
      <c r="O218" s="133"/>
      <c r="P218" s="133"/>
      <c r="Q218" s="133"/>
      <c r="R218" s="133"/>
      <c r="S218" s="133"/>
      <c r="T218" s="133"/>
      <c r="U218" s="156"/>
    </row>
    <row r="219" spans="9:21">
      <c r="I219" s="189"/>
      <c r="J219" s="133"/>
      <c r="K219" s="133"/>
      <c r="L219" s="133"/>
      <c r="M219" s="133"/>
      <c r="N219" s="133"/>
      <c r="O219" s="133"/>
      <c r="P219" s="133"/>
      <c r="Q219" s="133"/>
      <c r="R219" s="133"/>
      <c r="S219" s="133"/>
      <c r="T219" s="133"/>
      <c r="U219" s="156"/>
    </row>
    <row r="220" spans="9:21">
      <c r="I220" s="189"/>
      <c r="J220" s="133"/>
      <c r="K220" s="133"/>
      <c r="L220" s="133"/>
      <c r="M220" s="133"/>
      <c r="N220" s="133"/>
      <c r="O220" s="133"/>
      <c r="P220" s="133"/>
      <c r="Q220" s="133"/>
      <c r="R220" s="133"/>
      <c r="S220" s="133"/>
      <c r="T220" s="133"/>
      <c r="U220" s="156"/>
    </row>
    <row r="221" spans="9:21">
      <c r="I221" s="189"/>
      <c r="J221" s="133"/>
      <c r="K221" s="133"/>
      <c r="L221" s="133"/>
      <c r="M221" s="133"/>
      <c r="N221" s="133"/>
      <c r="O221" s="133"/>
      <c r="P221" s="133"/>
      <c r="Q221" s="133"/>
      <c r="R221" s="133"/>
      <c r="S221" s="133"/>
      <c r="T221" s="133"/>
      <c r="U221" s="156"/>
    </row>
    <row r="222" spans="9:21">
      <c r="I222" s="189"/>
      <c r="J222" s="133"/>
      <c r="K222" s="133"/>
      <c r="L222" s="133"/>
      <c r="M222" s="133"/>
      <c r="N222" s="133"/>
      <c r="O222" s="133"/>
      <c r="P222" s="133"/>
      <c r="Q222" s="133"/>
      <c r="R222" s="133"/>
      <c r="S222" s="133"/>
      <c r="T222" s="133"/>
      <c r="U222" s="156"/>
    </row>
    <row r="223" spans="9:21">
      <c r="I223" s="189"/>
      <c r="J223" s="133"/>
      <c r="K223" s="133"/>
      <c r="L223" s="133"/>
      <c r="M223" s="133"/>
      <c r="N223" s="133"/>
      <c r="O223" s="133"/>
      <c r="P223" s="133"/>
      <c r="Q223" s="133"/>
      <c r="R223" s="133"/>
      <c r="S223" s="133"/>
      <c r="T223" s="133"/>
      <c r="U223" s="156"/>
    </row>
    <row r="224" spans="9:21">
      <c r="I224" s="189"/>
      <c r="J224" s="133"/>
      <c r="K224" s="133"/>
      <c r="L224" s="133"/>
      <c r="M224" s="133"/>
      <c r="N224" s="133"/>
      <c r="O224" s="133"/>
      <c r="P224" s="133"/>
      <c r="Q224" s="133"/>
      <c r="R224" s="133"/>
      <c r="S224" s="133"/>
      <c r="T224" s="133"/>
      <c r="U224" s="156"/>
    </row>
    <row r="225" spans="9:21">
      <c r="I225" s="189"/>
      <c r="J225" s="133"/>
      <c r="K225" s="133"/>
      <c r="L225" s="133"/>
      <c r="M225" s="133"/>
      <c r="N225" s="133"/>
      <c r="O225" s="133"/>
      <c r="P225" s="133"/>
      <c r="Q225" s="133"/>
      <c r="R225" s="133"/>
      <c r="S225" s="133"/>
      <c r="T225" s="133"/>
      <c r="U225" s="156"/>
    </row>
    <row r="226" spans="9:21">
      <c r="I226" s="189"/>
      <c r="J226" s="133"/>
      <c r="K226" s="133"/>
      <c r="L226" s="133"/>
      <c r="M226" s="133"/>
      <c r="N226" s="133"/>
      <c r="O226" s="133"/>
      <c r="P226" s="133"/>
      <c r="Q226" s="133"/>
      <c r="R226" s="133"/>
      <c r="S226" s="133"/>
      <c r="T226" s="133"/>
      <c r="U226" s="156"/>
    </row>
    <row r="227" spans="9:21">
      <c r="I227" s="189"/>
      <c r="J227" s="133"/>
      <c r="K227" s="133"/>
      <c r="L227" s="133"/>
      <c r="M227" s="133"/>
      <c r="N227" s="133"/>
      <c r="O227" s="133"/>
      <c r="P227" s="133"/>
      <c r="Q227" s="133"/>
      <c r="R227" s="133"/>
      <c r="S227" s="133"/>
      <c r="T227" s="133"/>
      <c r="U227" s="156"/>
    </row>
    <row r="228" spans="9:21">
      <c r="I228" s="189"/>
      <c r="J228" s="133"/>
      <c r="K228" s="133"/>
      <c r="L228" s="133"/>
      <c r="M228" s="133"/>
      <c r="N228" s="133"/>
      <c r="O228" s="133"/>
      <c r="P228" s="133"/>
      <c r="Q228" s="133"/>
      <c r="R228" s="133"/>
      <c r="S228" s="133"/>
      <c r="T228" s="133"/>
      <c r="U228" s="156"/>
    </row>
    <row r="229" spans="9:21">
      <c r="I229" s="189"/>
      <c r="J229" s="133"/>
      <c r="K229" s="133"/>
      <c r="L229" s="133"/>
      <c r="M229" s="133"/>
      <c r="N229" s="133"/>
      <c r="O229" s="133"/>
      <c r="P229" s="133"/>
      <c r="Q229" s="133"/>
      <c r="R229" s="133"/>
      <c r="S229" s="133"/>
      <c r="T229" s="133"/>
      <c r="U229" s="156"/>
    </row>
    <row r="230" spans="9:21">
      <c r="I230" s="189"/>
      <c r="J230" s="133"/>
      <c r="K230" s="133"/>
      <c r="L230" s="133"/>
      <c r="M230" s="133"/>
      <c r="N230" s="133"/>
      <c r="O230" s="133"/>
      <c r="P230" s="133"/>
      <c r="Q230" s="133"/>
      <c r="R230" s="133"/>
      <c r="S230" s="133"/>
      <c r="T230" s="133"/>
      <c r="U230" s="156"/>
    </row>
    <row r="231" spans="9:21">
      <c r="I231" s="189"/>
      <c r="J231" s="133"/>
      <c r="K231" s="133"/>
      <c r="L231" s="133"/>
      <c r="M231" s="133"/>
      <c r="N231" s="133"/>
      <c r="O231" s="133"/>
      <c r="P231" s="133"/>
      <c r="Q231" s="133"/>
      <c r="R231" s="133"/>
      <c r="S231" s="133"/>
      <c r="T231" s="133"/>
      <c r="U231" s="156"/>
    </row>
    <row r="232" spans="9:21">
      <c r="I232" s="189"/>
      <c r="J232" s="133"/>
      <c r="K232" s="133"/>
      <c r="L232" s="133"/>
      <c r="M232" s="133"/>
      <c r="N232" s="133"/>
      <c r="O232" s="133"/>
      <c r="P232" s="133"/>
      <c r="Q232" s="133"/>
      <c r="R232" s="133"/>
      <c r="S232" s="133"/>
      <c r="T232" s="133"/>
      <c r="U232" s="156"/>
    </row>
    <row r="233" spans="9:21">
      <c r="I233" s="189"/>
      <c r="J233" s="133"/>
      <c r="K233" s="133"/>
      <c r="L233" s="133"/>
      <c r="M233" s="133"/>
      <c r="N233" s="133"/>
      <c r="O233" s="133"/>
      <c r="P233" s="133"/>
      <c r="Q233" s="133"/>
      <c r="R233" s="133"/>
      <c r="S233" s="133"/>
      <c r="T233" s="133"/>
      <c r="U233" s="156"/>
    </row>
    <row r="234" spans="9:21">
      <c r="I234" s="189"/>
      <c r="J234" s="133"/>
      <c r="K234" s="133"/>
      <c r="L234" s="133"/>
      <c r="M234" s="133"/>
      <c r="N234" s="133"/>
      <c r="O234" s="133"/>
      <c r="P234" s="133"/>
      <c r="Q234" s="133"/>
      <c r="R234" s="133"/>
      <c r="S234" s="133"/>
      <c r="T234" s="133"/>
      <c r="U234" s="156"/>
    </row>
    <row r="235" spans="9:21">
      <c r="I235" s="189"/>
      <c r="J235" s="133"/>
      <c r="K235" s="133"/>
      <c r="L235" s="133"/>
      <c r="M235" s="133"/>
      <c r="N235" s="133"/>
      <c r="O235" s="133"/>
      <c r="P235" s="133"/>
      <c r="Q235" s="133"/>
      <c r="R235" s="133"/>
      <c r="S235" s="133"/>
      <c r="T235" s="133"/>
      <c r="U235" s="156"/>
    </row>
    <row r="236" spans="9:21">
      <c r="I236" s="189"/>
      <c r="J236" s="133"/>
      <c r="K236" s="133"/>
      <c r="L236" s="133"/>
      <c r="M236" s="133"/>
      <c r="N236" s="133"/>
      <c r="O236" s="133"/>
      <c r="P236" s="133"/>
      <c r="Q236" s="133"/>
      <c r="R236" s="133"/>
      <c r="S236" s="133"/>
      <c r="T236" s="133"/>
      <c r="U236" s="156"/>
    </row>
    <row r="237" spans="9:21">
      <c r="I237" s="189"/>
      <c r="J237" s="133"/>
      <c r="K237" s="133"/>
      <c r="L237" s="133"/>
      <c r="M237" s="133"/>
      <c r="N237" s="133"/>
      <c r="O237" s="133"/>
      <c r="P237" s="133"/>
      <c r="Q237" s="133"/>
      <c r="R237" s="133"/>
      <c r="S237" s="133"/>
      <c r="T237" s="133"/>
      <c r="U237" s="156"/>
    </row>
    <row r="238" spans="9:21">
      <c r="I238" s="189"/>
      <c r="J238" s="133"/>
      <c r="K238" s="133"/>
      <c r="L238" s="133"/>
      <c r="M238" s="133"/>
      <c r="N238" s="133"/>
      <c r="O238" s="133"/>
      <c r="P238" s="133"/>
      <c r="Q238" s="133"/>
      <c r="R238" s="133"/>
      <c r="S238" s="133"/>
      <c r="T238" s="133"/>
      <c r="U238" s="156"/>
    </row>
    <row r="239" spans="9:21">
      <c r="I239" s="189"/>
      <c r="J239" s="133"/>
      <c r="K239" s="133"/>
      <c r="L239" s="133"/>
      <c r="M239" s="133"/>
      <c r="N239" s="133"/>
      <c r="O239" s="133"/>
      <c r="P239" s="133"/>
      <c r="Q239" s="133"/>
      <c r="R239" s="133"/>
      <c r="S239" s="133"/>
      <c r="T239" s="133"/>
      <c r="U239" s="156"/>
    </row>
    <row r="240" spans="9:21">
      <c r="I240" s="189"/>
      <c r="J240" s="133"/>
      <c r="K240" s="133"/>
      <c r="L240" s="133"/>
      <c r="M240" s="133"/>
      <c r="N240" s="133"/>
      <c r="O240" s="133"/>
      <c r="P240" s="133"/>
      <c r="Q240" s="133"/>
      <c r="R240" s="133"/>
      <c r="S240" s="133"/>
      <c r="T240" s="133"/>
      <c r="U240" s="156"/>
    </row>
    <row r="241" spans="9:21">
      <c r="I241" s="189"/>
      <c r="J241" s="133"/>
      <c r="K241" s="133"/>
      <c r="L241" s="133"/>
      <c r="M241" s="133"/>
      <c r="N241" s="133"/>
      <c r="O241" s="133"/>
      <c r="P241" s="133"/>
      <c r="Q241" s="133"/>
      <c r="R241" s="133"/>
      <c r="S241" s="133"/>
      <c r="T241" s="133"/>
      <c r="U241" s="156"/>
    </row>
    <row r="242" spans="9:21">
      <c r="I242" s="189"/>
      <c r="J242" s="133"/>
      <c r="K242" s="133"/>
      <c r="L242" s="133"/>
      <c r="M242" s="133"/>
      <c r="N242" s="133"/>
      <c r="O242" s="133"/>
      <c r="P242" s="133"/>
      <c r="Q242" s="133"/>
      <c r="R242" s="133"/>
      <c r="S242" s="133"/>
      <c r="T242" s="133"/>
      <c r="U242" s="156"/>
    </row>
    <row r="243" spans="9:21">
      <c r="I243" s="189"/>
      <c r="J243" s="133"/>
      <c r="K243" s="133"/>
      <c r="L243" s="133"/>
      <c r="M243" s="133"/>
      <c r="N243" s="133"/>
      <c r="O243" s="133"/>
      <c r="P243" s="133"/>
      <c r="Q243" s="133"/>
      <c r="R243" s="133"/>
      <c r="S243" s="133"/>
      <c r="T243" s="133"/>
      <c r="U243" s="156"/>
    </row>
    <row r="244" spans="9:21">
      <c r="I244" s="189"/>
      <c r="J244" s="133"/>
      <c r="K244" s="133"/>
      <c r="L244" s="133"/>
      <c r="M244" s="133"/>
      <c r="N244" s="133"/>
      <c r="O244" s="133"/>
      <c r="P244" s="133"/>
      <c r="Q244" s="133"/>
      <c r="R244" s="133"/>
      <c r="S244" s="133"/>
      <c r="T244" s="133"/>
      <c r="U244" s="156"/>
    </row>
    <row r="245" spans="9:21">
      <c r="I245" s="189"/>
      <c r="J245" s="133"/>
      <c r="K245" s="133"/>
      <c r="L245" s="133"/>
      <c r="M245" s="133"/>
      <c r="N245" s="133"/>
      <c r="O245" s="133"/>
      <c r="P245" s="133"/>
      <c r="Q245" s="133"/>
      <c r="R245" s="133"/>
      <c r="S245" s="133"/>
      <c r="T245" s="133"/>
      <c r="U245" s="156"/>
    </row>
    <row r="246" spans="9:21">
      <c r="I246" s="189"/>
      <c r="J246" s="133"/>
      <c r="K246" s="133"/>
      <c r="L246" s="133"/>
      <c r="M246" s="133"/>
      <c r="N246" s="133"/>
      <c r="O246" s="133"/>
      <c r="P246" s="133"/>
      <c r="Q246" s="133"/>
      <c r="R246" s="133"/>
      <c r="S246" s="133"/>
      <c r="T246" s="133"/>
      <c r="U246" s="156"/>
    </row>
    <row r="247" spans="9:21">
      <c r="I247" s="189"/>
      <c r="J247" s="133"/>
      <c r="K247" s="133"/>
      <c r="L247" s="133"/>
      <c r="M247" s="133"/>
      <c r="N247" s="133"/>
      <c r="O247" s="133"/>
      <c r="P247" s="133"/>
      <c r="Q247" s="133"/>
      <c r="R247" s="133"/>
      <c r="S247" s="133"/>
      <c r="T247" s="133"/>
      <c r="U247" s="156"/>
    </row>
    <row r="248" spans="9:21">
      <c r="I248" s="189"/>
      <c r="J248" s="133"/>
      <c r="K248" s="133"/>
      <c r="L248" s="133"/>
      <c r="M248" s="133"/>
      <c r="N248" s="133"/>
      <c r="O248" s="133"/>
      <c r="P248" s="133"/>
      <c r="Q248" s="133"/>
      <c r="R248" s="133"/>
      <c r="S248" s="133"/>
      <c r="T248" s="133"/>
      <c r="U248" s="156"/>
    </row>
    <row r="249" spans="9:21">
      <c r="I249" s="189"/>
      <c r="J249" s="133"/>
      <c r="K249" s="133"/>
      <c r="L249" s="133"/>
      <c r="M249" s="133"/>
      <c r="N249" s="133"/>
      <c r="O249" s="133"/>
      <c r="P249" s="133"/>
      <c r="Q249" s="133"/>
      <c r="R249" s="133"/>
      <c r="S249" s="133"/>
      <c r="T249" s="133"/>
      <c r="U249" s="156"/>
    </row>
    <row r="250" spans="9:21">
      <c r="I250" s="189"/>
      <c r="J250" s="133"/>
      <c r="K250" s="133"/>
      <c r="L250" s="133"/>
      <c r="M250" s="133"/>
      <c r="N250" s="133"/>
      <c r="O250" s="133"/>
      <c r="P250" s="133"/>
      <c r="Q250" s="133"/>
      <c r="R250" s="133"/>
      <c r="S250" s="133"/>
      <c r="T250" s="133"/>
      <c r="U250" s="156"/>
    </row>
    <row r="251" spans="9:21">
      <c r="I251" s="189"/>
      <c r="J251" s="133"/>
      <c r="K251" s="133"/>
      <c r="L251" s="133"/>
      <c r="M251" s="133"/>
      <c r="N251" s="133"/>
      <c r="O251" s="133"/>
      <c r="P251" s="133"/>
      <c r="Q251" s="133"/>
      <c r="R251" s="133"/>
      <c r="S251" s="133"/>
      <c r="T251" s="133"/>
      <c r="U251" s="156"/>
    </row>
    <row r="252" spans="9:21">
      <c r="I252" s="189"/>
      <c r="J252" s="133"/>
      <c r="K252" s="133"/>
      <c r="L252" s="133"/>
      <c r="M252" s="133"/>
      <c r="N252" s="133"/>
      <c r="O252" s="133"/>
      <c r="P252" s="133"/>
      <c r="Q252" s="133"/>
      <c r="R252" s="133"/>
      <c r="S252" s="133"/>
      <c r="T252" s="133"/>
      <c r="U252" s="156"/>
    </row>
    <row r="253" spans="9:21">
      <c r="I253" s="189"/>
      <c r="J253" s="133"/>
      <c r="K253" s="133"/>
      <c r="L253" s="133"/>
      <c r="M253" s="133"/>
      <c r="N253" s="133"/>
      <c r="O253" s="133"/>
      <c r="P253" s="133"/>
      <c r="Q253" s="133"/>
      <c r="R253" s="133"/>
      <c r="S253" s="133"/>
      <c r="T253" s="133"/>
      <c r="U253" s="156"/>
    </row>
    <row r="254" spans="9:21">
      <c r="I254" s="189"/>
      <c r="J254" s="133"/>
      <c r="K254" s="133"/>
      <c r="L254" s="133"/>
      <c r="M254" s="133"/>
      <c r="N254" s="133"/>
      <c r="O254" s="133"/>
      <c r="P254" s="133"/>
      <c r="Q254" s="133"/>
      <c r="R254" s="133"/>
      <c r="S254" s="133"/>
      <c r="T254" s="133"/>
      <c r="U254" s="156"/>
    </row>
    <row r="255" spans="9:21">
      <c r="I255" s="189"/>
      <c r="J255" s="133"/>
      <c r="K255" s="133"/>
      <c r="L255" s="133"/>
      <c r="M255" s="133"/>
      <c r="N255" s="133"/>
      <c r="O255" s="133"/>
      <c r="P255" s="133"/>
      <c r="Q255" s="133"/>
      <c r="R255" s="133"/>
      <c r="S255" s="133"/>
      <c r="T255" s="133"/>
      <c r="U255" s="156"/>
    </row>
    <row r="256" spans="9:21">
      <c r="I256" s="189"/>
      <c r="J256" s="133"/>
      <c r="K256" s="133"/>
      <c r="L256" s="133"/>
      <c r="M256" s="133"/>
      <c r="N256" s="133"/>
      <c r="O256" s="133"/>
      <c r="P256" s="133"/>
      <c r="Q256" s="133"/>
      <c r="R256" s="133"/>
      <c r="S256" s="133"/>
      <c r="T256" s="133"/>
      <c r="U256" s="156"/>
    </row>
    <row r="257" spans="9:21">
      <c r="I257" s="189"/>
      <c r="J257" s="133"/>
      <c r="K257" s="133"/>
      <c r="L257" s="133"/>
      <c r="M257" s="133"/>
      <c r="N257" s="133"/>
      <c r="O257" s="133"/>
      <c r="P257" s="133"/>
      <c r="Q257" s="133"/>
      <c r="R257" s="133"/>
      <c r="S257" s="133"/>
      <c r="T257" s="133"/>
      <c r="U257" s="156"/>
    </row>
    <row r="258" spans="9:21">
      <c r="I258" s="189"/>
      <c r="J258" s="133"/>
      <c r="K258" s="133"/>
      <c r="L258" s="133"/>
      <c r="M258" s="133"/>
      <c r="N258" s="133"/>
      <c r="O258" s="133"/>
      <c r="P258" s="133"/>
      <c r="Q258" s="133"/>
      <c r="R258" s="133"/>
      <c r="S258" s="133"/>
      <c r="T258" s="133"/>
      <c r="U258" s="156"/>
    </row>
    <row r="259" spans="9:21">
      <c r="I259" s="189"/>
      <c r="J259" s="133"/>
      <c r="K259" s="133"/>
      <c r="L259" s="133"/>
      <c r="M259" s="133"/>
      <c r="N259" s="133"/>
      <c r="O259" s="133"/>
      <c r="P259" s="133"/>
      <c r="Q259" s="133"/>
      <c r="R259" s="133"/>
      <c r="S259" s="133"/>
      <c r="T259" s="133"/>
      <c r="U259" s="156"/>
    </row>
    <row r="260" spans="9:21">
      <c r="I260" s="189"/>
      <c r="J260" s="133"/>
      <c r="K260" s="133"/>
      <c r="L260" s="133"/>
      <c r="M260" s="133"/>
      <c r="N260" s="133"/>
      <c r="O260" s="133"/>
      <c r="P260" s="133"/>
      <c r="Q260" s="133"/>
      <c r="R260" s="133"/>
      <c r="S260" s="133"/>
      <c r="T260" s="133"/>
      <c r="U260" s="156"/>
    </row>
    <row r="261" spans="9:21">
      <c r="I261" s="189"/>
      <c r="J261" s="133"/>
      <c r="K261" s="133"/>
      <c r="L261" s="133"/>
      <c r="M261" s="133"/>
      <c r="N261" s="133"/>
      <c r="O261" s="133"/>
      <c r="P261" s="133"/>
      <c r="Q261" s="133"/>
      <c r="R261" s="133"/>
      <c r="S261" s="133"/>
      <c r="T261" s="133"/>
      <c r="U261" s="156"/>
    </row>
    <row r="262" spans="9:21">
      <c r="I262" s="189"/>
      <c r="J262" s="133"/>
      <c r="K262" s="133"/>
      <c r="L262" s="133"/>
      <c r="M262" s="133"/>
      <c r="N262" s="133"/>
      <c r="O262" s="133"/>
      <c r="P262" s="133"/>
      <c r="Q262" s="133"/>
      <c r="R262" s="133"/>
      <c r="S262" s="133"/>
      <c r="T262" s="133"/>
      <c r="U262" s="156"/>
    </row>
    <row r="263" spans="9:21">
      <c r="I263" s="189"/>
      <c r="J263" s="133"/>
      <c r="K263" s="133"/>
      <c r="L263" s="133"/>
      <c r="M263" s="133"/>
      <c r="N263" s="133"/>
      <c r="O263" s="133"/>
      <c r="P263" s="133"/>
      <c r="Q263" s="133"/>
      <c r="R263" s="133"/>
      <c r="S263" s="133"/>
      <c r="T263" s="133"/>
      <c r="U263" s="156"/>
    </row>
    <row r="264" spans="9:21">
      <c r="I264" s="189"/>
      <c r="J264" s="133"/>
      <c r="K264" s="133"/>
      <c r="L264" s="133"/>
      <c r="M264" s="133"/>
      <c r="N264" s="133"/>
      <c r="O264" s="133"/>
      <c r="P264" s="133"/>
      <c r="Q264" s="133"/>
      <c r="R264" s="133"/>
      <c r="S264" s="133"/>
      <c r="T264" s="133"/>
      <c r="U264" s="156"/>
    </row>
    <row r="265" spans="9:21">
      <c r="I265" s="189"/>
      <c r="J265" s="133"/>
      <c r="K265" s="133"/>
      <c r="L265" s="133"/>
      <c r="M265" s="133"/>
      <c r="N265" s="133"/>
      <c r="O265" s="133"/>
      <c r="P265" s="133"/>
      <c r="Q265" s="133"/>
      <c r="R265" s="133"/>
      <c r="S265" s="133"/>
      <c r="T265" s="133"/>
      <c r="U265" s="156"/>
    </row>
    <row r="266" spans="9:21">
      <c r="I266" s="189"/>
      <c r="J266" s="133"/>
      <c r="K266" s="133"/>
      <c r="L266" s="133"/>
      <c r="M266" s="133"/>
      <c r="N266" s="133"/>
      <c r="O266" s="133"/>
      <c r="P266" s="133"/>
      <c r="Q266" s="133"/>
      <c r="R266" s="133"/>
      <c r="S266" s="133"/>
      <c r="T266" s="133"/>
      <c r="U266" s="156"/>
    </row>
    <row r="267" spans="9:21">
      <c r="I267" s="189"/>
      <c r="J267" s="133"/>
      <c r="K267" s="133"/>
      <c r="L267" s="133"/>
      <c r="M267" s="133"/>
      <c r="N267" s="133"/>
      <c r="O267" s="133"/>
      <c r="P267" s="133"/>
      <c r="Q267" s="133"/>
      <c r="R267" s="133"/>
      <c r="S267" s="133"/>
      <c r="T267" s="133"/>
      <c r="U267" s="156"/>
    </row>
    <row r="268" spans="9:21">
      <c r="I268" s="189"/>
      <c r="J268" s="133"/>
      <c r="K268" s="133"/>
      <c r="L268" s="133"/>
      <c r="M268" s="133"/>
      <c r="N268" s="133"/>
      <c r="O268" s="133"/>
      <c r="P268" s="133"/>
      <c r="Q268" s="133"/>
      <c r="R268" s="133"/>
      <c r="S268" s="133"/>
      <c r="T268" s="133"/>
      <c r="U268" s="156"/>
    </row>
    <row r="269" spans="9:21">
      <c r="I269" s="189"/>
      <c r="J269" s="133"/>
      <c r="K269" s="133"/>
      <c r="L269" s="133"/>
      <c r="M269" s="133"/>
      <c r="N269" s="133"/>
      <c r="O269" s="133"/>
      <c r="P269" s="133"/>
      <c r="Q269" s="133"/>
      <c r="R269" s="133"/>
      <c r="S269" s="133"/>
      <c r="T269" s="133"/>
      <c r="U269" s="156"/>
    </row>
    <row r="270" spans="9:21">
      <c r="I270" s="189"/>
      <c r="J270" s="133"/>
      <c r="K270" s="133"/>
      <c r="L270" s="133"/>
      <c r="M270" s="133"/>
      <c r="N270" s="133"/>
      <c r="O270" s="133"/>
      <c r="P270" s="133"/>
      <c r="Q270" s="133"/>
      <c r="R270" s="133"/>
      <c r="S270" s="133"/>
      <c r="T270" s="133"/>
      <c r="U270" s="156"/>
    </row>
    <row r="271" spans="9:21">
      <c r="I271" s="189"/>
      <c r="J271" s="133"/>
      <c r="K271" s="133"/>
      <c r="L271" s="133"/>
      <c r="M271" s="133"/>
      <c r="N271" s="133"/>
      <c r="O271" s="133"/>
      <c r="P271" s="133"/>
      <c r="Q271" s="133"/>
      <c r="R271" s="133"/>
      <c r="S271" s="133"/>
      <c r="T271" s="133"/>
      <c r="U271" s="156"/>
    </row>
    <row r="272" spans="9:21">
      <c r="I272" s="189"/>
      <c r="J272" s="133"/>
      <c r="K272" s="133"/>
      <c r="L272" s="133"/>
      <c r="M272" s="133"/>
      <c r="N272" s="133"/>
      <c r="O272" s="133"/>
      <c r="P272" s="133"/>
      <c r="Q272" s="133"/>
      <c r="R272" s="133"/>
      <c r="S272" s="133"/>
      <c r="T272" s="133"/>
      <c r="U272" s="156"/>
    </row>
    <row r="273" spans="9:21">
      <c r="I273" s="189"/>
      <c r="J273" s="133"/>
      <c r="K273" s="133"/>
      <c r="L273" s="133"/>
      <c r="M273" s="133"/>
      <c r="N273" s="133"/>
      <c r="O273" s="133"/>
      <c r="P273" s="133"/>
      <c r="Q273" s="133"/>
      <c r="R273" s="133"/>
      <c r="S273" s="133"/>
      <c r="T273" s="133"/>
      <c r="U273" s="156"/>
    </row>
    <row r="274" spans="9:21">
      <c r="I274" s="189"/>
      <c r="J274" s="133"/>
      <c r="K274" s="133"/>
      <c r="L274" s="133"/>
      <c r="M274" s="133"/>
      <c r="N274" s="133"/>
      <c r="O274" s="133"/>
      <c r="P274" s="133"/>
      <c r="Q274" s="133"/>
      <c r="R274" s="133"/>
      <c r="S274" s="133"/>
      <c r="T274" s="133"/>
      <c r="U274" s="156"/>
    </row>
    <row r="275" spans="9:21">
      <c r="I275" s="189"/>
      <c r="J275" s="133"/>
      <c r="K275" s="133"/>
      <c r="L275" s="133"/>
      <c r="M275" s="133"/>
      <c r="N275" s="133"/>
      <c r="O275" s="133"/>
      <c r="P275" s="133"/>
      <c r="Q275" s="133"/>
      <c r="R275" s="133"/>
      <c r="S275" s="133"/>
      <c r="T275" s="133"/>
      <c r="U275" s="156"/>
    </row>
    <row r="276" spans="9:21">
      <c r="I276" s="189"/>
      <c r="J276" s="133"/>
      <c r="K276" s="133"/>
      <c r="L276" s="133"/>
      <c r="M276" s="133"/>
      <c r="N276" s="133"/>
      <c r="O276" s="133"/>
      <c r="P276" s="133"/>
      <c r="Q276" s="133"/>
      <c r="R276" s="133"/>
      <c r="S276" s="133"/>
      <c r="T276" s="133"/>
      <c r="U276" s="156"/>
    </row>
    <row r="277" spans="9:21">
      <c r="I277" s="189"/>
      <c r="J277" s="133"/>
      <c r="K277" s="133"/>
      <c r="L277" s="133"/>
      <c r="M277" s="133"/>
      <c r="N277" s="133"/>
      <c r="O277" s="133"/>
      <c r="P277" s="133"/>
      <c r="Q277" s="133"/>
      <c r="R277" s="133"/>
      <c r="S277" s="133"/>
      <c r="T277" s="133"/>
      <c r="U277" s="156"/>
    </row>
    <row r="278" spans="9:21">
      <c r="I278" s="189"/>
      <c r="J278" s="133"/>
      <c r="K278" s="133"/>
      <c r="L278" s="133"/>
      <c r="M278" s="133"/>
      <c r="N278" s="133"/>
      <c r="O278" s="133"/>
      <c r="P278" s="133"/>
      <c r="Q278" s="133"/>
      <c r="R278" s="133"/>
      <c r="S278" s="133"/>
      <c r="T278" s="133"/>
      <c r="U278" s="156"/>
    </row>
    <row r="279" spans="9:21">
      <c r="I279" s="189"/>
      <c r="J279" s="133"/>
      <c r="K279" s="133"/>
      <c r="L279" s="133"/>
      <c r="M279" s="133"/>
      <c r="N279" s="133"/>
      <c r="O279" s="133"/>
      <c r="P279" s="133"/>
      <c r="Q279" s="133"/>
      <c r="R279" s="133"/>
      <c r="S279" s="133"/>
      <c r="T279" s="133"/>
      <c r="U279" s="156"/>
    </row>
    <row r="280" spans="9:21">
      <c r="I280" s="189"/>
      <c r="J280" s="133"/>
      <c r="K280" s="133"/>
      <c r="L280" s="133"/>
      <c r="M280" s="133"/>
      <c r="N280" s="133"/>
      <c r="O280" s="133"/>
      <c r="P280" s="133"/>
      <c r="Q280" s="133"/>
      <c r="R280" s="133"/>
      <c r="S280" s="133"/>
      <c r="T280" s="133"/>
      <c r="U280" s="156"/>
    </row>
    <row r="281" spans="9:21">
      <c r="I281" s="189"/>
      <c r="J281" s="133"/>
      <c r="K281" s="133"/>
      <c r="L281" s="133"/>
      <c r="M281" s="133"/>
      <c r="N281" s="133"/>
      <c r="O281" s="133"/>
      <c r="P281" s="133"/>
      <c r="Q281" s="133"/>
      <c r="R281" s="133"/>
      <c r="S281" s="133"/>
      <c r="T281" s="133"/>
      <c r="U281" s="156"/>
    </row>
    <row r="282" spans="9:21">
      <c r="I282" s="189"/>
      <c r="J282" s="133"/>
      <c r="K282" s="133"/>
      <c r="L282" s="133"/>
      <c r="M282" s="133"/>
      <c r="N282" s="133"/>
      <c r="O282" s="133"/>
      <c r="P282" s="133"/>
      <c r="Q282" s="133"/>
      <c r="R282" s="133"/>
      <c r="S282" s="133"/>
      <c r="T282" s="133"/>
      <c r="U282" s="156"/>
    </row>
    <row r="283" spans="9:21">
      <c r="I283" s="189"/>
      <c r="J283" s="133"/>
      <c r="K283" s="133"/>
      <c r="L283" s="133"/>
      <c r="M283" s="133"/>
      <c r="N283" s="133"/>
      <c r="O283" s="133"/>
      <c r="P283" s="133"/>
      <c r="Q283" s="133"/>
      <c r="R283" s="133"/>
      <c r="S283" s="133"/>
      <c r="T283" s="133"/>
      <c r="U283" s="156"/>
    </row>
    <row r="284" spans="9:21">
      <c r="I284" s="189"/>
      <c r="J284" s="133"/>
      <c r="K284" s="133"/>
      <c r="L284" s="133"/>
      <c r="M284" s="133"/>
      <c r="N284" s="133"/>
      <c r="O284" s="133"/>
      <c r="P284" s="133"/>
      <c r="Q284" s="133"/>
      <c r="R284" s="133"/>
      <c r="S284" s="133"/>
      <c r="T284" s="133"/>
      <c r="U284" s="156"/>
    </row>
    <row r="285" spans="9:21">
      <c r="I285" s="189"/>
      <c r="J285" s="133"/>
      <c r="K285" s="133"/>
      <c r="L285" s="133"/>
      <c r="M285" s="133"/>
      <c r="N285" s="133"/>
      <c r="O285" s="133"/>
      <c r="P285" s="133"/>
      <c r="Q285" s="133"/>
      <c r="R285" s="133"/>
      <c r="S285" s="133"/>
      <c r="T285" s="133"/>
      <c r="U285" s="156"/>
    </row>
    <row r="286" spans="9:21">
      <c r="I286" s="189"/>
      <c r="J286" s="133"/>
      <c r="K286" s="133"/>
      <c r="L286" s="133"/>
      <c r="M286" s="133"/>
      <c r="N286" s="133"/>
      <c r="O286" s="133"/>
      <c r="P286" s="133"/>
      <c r="Q286" s="133"/>
      <c r="R286" s="133"/>
      <c r="S286" s="133"/>
      <c r="T286" s="133"/>
      <c r="U286" s="156"/>
    </row>
    <row r="287" spans="9:21">
      <c r="I287" s="189"/>
      <c r="J287" s="133"/>
      <c r="K287" s="133"/>
      <c r="L287" s="133"/>
      <c r="M287" s="133"/>
      <c r="N287" s="133"/>
      <c r="O287" s="133"/>
      <c r="P287" s="133"/>
      <c r="Q287" s="133"/>
      <c r="R287" s="133"/>
      <c r="S287" s="133"/>
      <c r="T287" s="133"/>
      <c r="U287" s="156"/>
    </row>
    <row r="288" spans="9:21">
      <c r="I288" s="189"/>
      <c r="J288" s="133"/>
      <c r="K288" s="133"/>
      <c r="L288" s="133"/>
      <c r="M288" s="133"/>
      <c r="N288" s="133"/>
      <c r="O288" s="133"/>
      <c r="P288" s="133"/>
      <c r="Q288" s="133"/>
      <c r="R288" s="133"/>
      <c r="S288" s="133"/>
      <c r="T288" s="133"/>
      <c r="U288" s="156"/>
    </row>
    <row r="289" spans="9:21">
      <c r="I289" s="189"/>
      <c r="J289" s="133"/>
      <c r="K289" s="133"/>
      <c r="L289" s="133"/>
      <c r="M289" s="133"/>
      <c r="N289" s="133"/>
      <c r="O289" s="133"/>
      <c r="P289" s="133"/>
      <c r="Q289" s="133"/>
      <c r="R289" s="133"/>
      <c r="S289" s="133"/>
      <c r="T289" s="133"/>
      <c r="U289" s="156"/>
    </row>
    <row r="290" spans="9:21">
      <c r="I290" s="189"/>
      <c r="J290" s="133"/>
      <c r="K290" s="133"/>
      <c r="L290" s="133"/>
      <c r="M290" s="133"/>
      <c r="N290" s="133"/>
      <c r="O290" s="133"/>
      <c r="P290" s="133"/>
      <c r="Q290" s="133"/>
      <c r="R290" s="133"/>
      <c r="S290" s="133"/>
      <c r="T290" s="133"/>
      <c r="U290" s="156"/>
    </row>
    <row r="291" spans="9:21">
      <c r="I291" s="189"/>
      <c r="J291" s="133"/>
      <c r="K291" s="133"/>
      <c r="L291" s="133"/>
      <c r="M291" s="133"/>
      <c r="N291" s="133"/>
      <c r="O291" s="133"/>
      <c r="P291" s="133"/>
      <c r="Q291" s="133"/>
      <c r="R291" s="133"/>
      <c r="S291" s="133"/>
      <c r="T291" s="133"/>
      <c r="U291" s="156"/>
    </row>
    <row r="292" spans="9:21">
      <c r="I292" s="189"/>
      <c r="J292" s="133"/>
      <c r="K292" s="133"/>
      <c r="L292" s="133"/>
      <c r="M292" s="133"/>
      <c r="N292" s="133"/>
      <c r="O292" s="133"/>
      <c r="P292" s="133"/>
      <c r="Q292" s="133"/>
      <c r="R292" s="133"/>
      <c r="S292" s="133"/>
      <c r="T292" s="133"/>
      <c r="U292" s="156"/>
    </row>
    <row r="293" spans="9:21">
      <c r="I293" s="189"/>
      <c r="J293" s="133"/>
      <c r="K293" s="133"/>
      <c r="L293" s="133"/>
      <c r="M293" s="133"/>
      <c r="N293" s="133"/>
      <c r="O293" s="133"/>
      <c r="P293" s="133"/>
      <c r="Q293" s="133"/>
      <c r="R293" s="133"/>
      <c r="S293" s="133"/>
      <c r="T293" s="133"/>
      <c r="U293" s="156"/>
    </row>
    <row r="294" spans="9:21">
      <c r="I294" s="189"/>
      <c r="J294" s="133"/>
      <c r="K294" s="133"/>
      <c r="L294" s="133"/>
      <c r="M294" s="133"/>
      <c r="N294" s="133"/>
      <c r="O294" s="133"/>
      <c r="P294" s="133"/>
      <c r="Q294" s="133"/>
      <c r="R294" s="133"/>
      <c r="S294" s="133"/>
      <c r="T294" s="133"/>
      <c r="U294" s="156"/>
    </row>
    <row r="295" spans="9:21">
      <c r="I295" s="189"/>
      <c r="J295" s="133"/>
      <c r="K295" s="133"/>
      <c r="L295" s="133"/>
      <c r="M295" s="133"/>
      <c r="N295" s="133"/>
      <c r="O295" s="133"/>
      <c r="P295" s="133"/>
      <c r="Q295" s="133"/>
      <c r="R295" s="133"/>
      <c r="S295" s="133"/>
      <c r="T295" s="133"/>
      <c r="U295" s="156"/>
    </row>
    <row r="296" spans="9:21">
      <c r="I296" s="189"/>
      <c r="J296" s="133"/>
      <c r="K296" s="133"/>
      <c r="L296" s="133"/>
      <c r="M296" s="133"/>
      <c r="N296" s="133"/>
      <c r="O296" s="133"/>
      <c r="P296" s="133"/>
      <c r="Q296" s="133"/>
      <c r="R296" s="133"/>
      <c r="S296" s="133"/>
      <c r="T296" s="133"/>
      <c r="U296" s="156"/>
    </row>
    <row r="297" spans="9:21">
      <c r="I297" s="189"/>
      <c r="J297" s="133"/>
      <c r="K297" s="133"/>
      <c r="L297" s="133"/>
      <c r="M297" s="133"/>
      <c r="N297" s="133"/>
      <c r="O297" s="133"/>
      <c r="P297" s="133"/>
      <c r="Q297" s="133"/>
      <c r="R297" s="133"/>
      <c r="S297" s="133"/>
      <c r="T297" s="133"/>
      <c r="U297" s="156"/>
    </row>
    <row r="298" spans="9:21">
      <c r="I298" s="189"/>
      <c r="J298" s="133"/>
      <c r="K298" s="133"/>
      <c r="L298" s="133"/>
      <c r="M298" s="133"/>
      <c r="N298" s="133"/>
      <c r="O298" s="133"/>
      <c r="P298" s="133"/>
      <c r="Q298" s="133"/>
      <c r="R298" s="133"/>
      <c r="S298" s="133"/>
      <c r="T298" s="133"/>
      <c r="U298" s="156"/>
    </row>
    <row r="299" spans="9:21">
      <c r="I299" s="189"/>
      <c r="J299" s="133"/>
      <c r="K299" s="133"/>
      <c r="L299" s="133"/>
      <c r="M299" s="133"/>
      <c r="N299" s="133"/>
      <c r="O299" s="133"/>
      <c r="P299" s="133"/>
      <c r="Q299" s="133"/>
      <c r="R299" s="133"/>
      <c r="S299" s="133"/>
      <c r="T299" s="133"/>
      <c r="U299" s="156"/>
    </row>
    <row r="300" spans="9:21">
      <c r="I300" s="189"/>
      <c r="J300" s="133"/>
      <c r="K300" s="133"/>
      <c r="L300" s="133"/>
      <c r="M300" s="133"/>
      <c r="N300" s="133"/>
      <c r="O300" s="133"/>
      <c r="P300" s="133"/>
      <c r="Q300" s="133"/>
      <c r="R300" s="133"/>
      <c r="S300" s="133"/>
      <c r="T300" s="133"/>
      <c r="U300" s="156"/>
    </row>
    <row r="301" spans="9:21">
      <c r="I301" s="189"/>
      <c r="J301" s="133"/>
      <c r="K301" s="133"/>
      <c r="L301" s="133"/>
      <c r="M301" s="133"/>
      <c r="N301" s="133"/>
      <c r="O301" s="133"/>
      <c r="P301" s="133"/>
      <c r="Q301" s="133"/>
      <c r="R301" s="133"/>
      <c r="S301" s="133"/>
      <c r="T301" s="133"/>
      <c r="U301" s="156"/>
    </row>
    <row r="302" spans="9:21">
      <c r="I302" s="189"/>
      <c r="J302" s="133"/>
      <c r="K302" s="133"/>
      <c r="L302" s="133"/>
      <c r="M302" s="133"/>
      <c r="N302" s="133"/>
      <c r="O302" s="133"/>
      <c r="P302" s="133"/>
      <c r="Q302" s="133"/>
      <c r="R302" s="133"/>
      <c r="S302" s="133"/>
      <c r="T302" s="133"/>
      <c r="U302" s="156"/>
    </row>
    <row r="303" spans="9:21">
      <c r="I303" s="189"/>
      <c r="J303" s="133"/>
      <c r="K303" s="133"/>
      <c r="L303" s="133"/>
      <c r="M303" s="133"/>
      <c r="N303" s="133"/>
      <c r="O303" s="133"/>
      <c r="P303" s="133"/>
      <c r="Q303" s="133"/>
      <c r="R303" s="133"/>
      <c r="S303" s="133"/>
      <c r="T303" s="133"/>
      <c r="U303" s="156"/>
    </row>
    <row r="304" spans="9:21">
      <c r="I304" s="189"/>
      <c r="J304" s="133"/>
      <c r="K304" s="133"/>
      <c r="L304" s="133"/>
      <c r="M304" s="133"/>
      <c r="N304" s="133"/>
      <c r="O304" s="133"/>
      <c r="P304" s="133"/>
      <c r="Q304" s="133"/>
      <c r="R304" s="133"/>
      <c r="S304" s="133"/>
      <c r="T304" s="133"/>
      <c r="U304" s="156"/>
    </row>
    <row r="305" spans="9:21">
      <c r="I305" s="189"/>
      <c r="J305" s="133"/>
      <c r="K305" s="133"/>
      <c r="L305" s="133"/>
      <c r="M305" s="133"/>
      <c r="N305" s="133"/>
      <c r="O305" s="133"/>
      <c r="P305" s="133"/>
      <c r="Q305" s="133"/>
      <c r="R305" s="133"/>
      <c r="S305" s="133"/>
      <c r="T305" s="133"/>
      <c r="U305" s="156"/>
    </row>
    <row r="306" spans="9:21">
      <c r="I306" s="189"/>
      <c r="J306" s="133"/>
      <c r="K306" s="133"/>
      <c r="L306" s="133"/>
      <c r="M306" s="133"/>
      <c r="N306" s="133"/>
      <c r="O306" s="133"/>
      <c r="P306" s="133"/>
      <c r="Q306" s="133"/>
      <c r="R306" s="133"/>
      <c r="S306" s="133"/>
      <c r="T306" s="133"/>
      <c r="U306" s="156"/>
    </row>
    <row r="307" spans="9:21">
      <c r="I307" s="189"/>
      <c r="J307" s="133"/>
      <c r="K307" s="133"/>
      <c r="L307" s="133"/>
      <c r="M307" s="133"/>
      <c r="N307" s="133"/>
      <c r="O307" s="133"/>
      <c r="P307" s="133"/>
      <c r="Q307" s="133"/>
      <c r="R307" s="133"/>
      <c r="S307" s="133"/>
      <c r="T307" s="133"/>
      <c r="U307" s="156"/>
    </row>
    <row r="308" spans="9:21">
      <c r="I308" s="189"/>
      <c r="J308" s="133"/>
      <c r="K308" s="133"/>
      <c r="L308" s="133"/>
      <c r="M308" s="133"/>
      <c r="N308" s="133"/>
      <c r="O308" s="133"/>
      <c r="P308" s="133"/>
      <c r="Q308" s="133"/>
      <c r="R308" s="133"/>
      <c r="S308" s="133"/>
      <c r="T308" s="133"/>
      <c r="U308" s="156"/>
    </row>
    <row r="309" spans="9:21">
      <c r="I309" s="189"/>
      <c r="J309" s="133"/>
      <c r="K309" s="133"/>
      <c r="L309" s="133"/>
      <c r="M309" s="133"/>
      <c r="N309" s="133"/>
      <c r="O309" s="133"/>
      <c r="P309" s="133"/>
      <c r="Q309" s="133"/>
      <c r="R309" s="133"/>
      <c r="S309" s="133"/>
      <c r="T309" s="133"/>
      <c r="U309" s="156"/>
    </row>
    <row r="310" spans="9:21">
      <c r="I310" s="189"/>
      <c r="J310" s="133"/>
      <c r="K310" s="133"/>
      <c r="L310" s="133"/>
      <c r="M310" s="133"/>
      <c r="N310" s="133"/>
      <c r="O310" s="133"/>
      <c r="P310" s="133"/>
      <c r="Q310" s="133"/>
      <c r="R310" s="133"/>
      <c r="S310" s="133"/>
      <c r="T310" s="133"/>
      <c r="U310" s="156"/>
    </row>
    <row r="311" spans="9:21">
      <c r="I311" s="189"/>
      <c r="J311" s="133"/>
      <c r="K311" s="133"/>
      <c r="L311" s="133"/>
      <c r="M311" s="133"/>
      <c r="N311" s="133"/>
      <c r="O311" s="133"/>
      <c r="P311" s="133"/>
      <c r="Q311" s="133"/>
      <c r="R311" s="133"/>
      <c r="S311" s="133"/>
      <c r="T311" s="133"/>
      <c r="U311" s="156"/>
    </row>
    <row r="312" spans="9:21">
      <c r="I312" s="189"/>
      <c r="J312" s="133"/>
      <c r="K312" s="133"/>
      <c r="L312" s="133"/>
      <c r="M312" s="133"/>
      <c r="N312" s="133"/>
      <c r="O312" s="133"/>
      <c r="P312" s="133"/>
      <c r="Q312" s="133"/>
      <c r="R312" s="133"/>
      <c r="S312" s="133"/>
      <c r="T312" s="133"/>
      <c r="U312" s="156"/>
    </row>
    <row r="313" spans="9:21">
      <c r="I313" s="189"/>
      <c r="J313" s="133"/>
      <c r="K313" s="133"/>
      <c r="L313" s="133"/>
      <c r="M313" s="133"/>
      <c r="N313" s="133"/>
      <c r="O313" s="133"/>
      <c r="P313" s="133"/>
      <c r="Q313" s="133"/>
      <c r="R313" s="133"/>
      <c r="S313" s="133"/>
      <c r="T313" s="133"/>
      <c r="U313" s="156"/>
    </row>
    <row r="314" spans="9:21">
      <c r="I314" s="189"/>
      <c r="J314" s="133"/>
      <c r="K314" s="133"/>
      <c r="L314" s="133"/>
      <c r="M314" s="133"/>
      <c r="N314" s="133"/>
      <c r="O314" s="133"/>
      <c r="P314" s="133"/>
      <c r="Q314" s="133"/>
      <c r="R314" s="133"/>
      <c r="S314" s="133"/>
      <c r="T314" s="133"/>
      <c r="U314" s="156"/>
    </row>
    <row r="315" spans="9:21">
      <c r="I315" s="189"/>
      <c r="J315" s="133"/>
      <c r="K315" s="133"/>
      <c r="L315" s="133"/>
      <c r="M315" s="133"/>
      <c r="N315" s="133"/>
      <c r="O315" s="133"/>
      <c r="P315" s="133"/>
      <c r="Q315" s="133"/>
      <c r="R315" s="133"/>
      <c r="S315" s="133"/>
      <c r="T315" s="133"/>
      <c r="U315" s="156"/>
    </row>
    <row r="316" spans="9:21">
      <c r="I316" s="189"/>
      <c r="J316" s="133"/>
      <c r="K316" s="133"/>
      <c r="L316" s="133"/>
      <c r="M316" s="133"/>
      <c r="N316" s="133"/>
      <c r="O316" s="133"/>
      <c r="P316" s="133"/>
      <c r="Q316" s="133"/>
      <c r="R316" s="133"/>
      <c r="S316" s="133"/>
      <c r="T316" s="133"/>
      <c r="U316" s="156"/>
    </row>
    <row r="317" spans="9:21">
      <c r="I317" s="189"/>
      <c r="J317" s="133"/>
      <c r="K317" s="133"/>
      <c r="L317" s="133"/>
      <c r="M317" s="133"/>
      <c r="N317" s="133"/>
      <c r="O317" s="133"/>
      <c r="P317" s="133"/>
      <c r="Q317" s="133"/>
      <c r="R317" s="133"/>
      <c r="S317" s="133"/>
      <c r="T317" s="133"/>
      <c r="U317" s="156"/>
    </row>
    <row r="318" spans="9:21">
      <c r="I318" s="189"/>
      <c r="J318" s="133"/>
      <c r="K318" s="133"/>
      <c r="L318" s="133"/>
      <c r="M318" s="133"/>
      <c r="N318" s="133"/>
      <c r="O318" s="133"/>
      <c r="P318" s="133"/>
      <c r="Q318" s="133"/>
      <c r="R318" s="133"/>
      <c r="S318" s="133"/>
      <c r="T318" s="133"/>
      <c r="U318" s="156"/>
    </row>
    <row r="319" spans="9:21">
      <c r="I319" s="189"/>
      <c r="J319" s="133"/>
      <c r="K319" s="133"/>
      <c r="L319" s="133"/>
      <c r="M319" s="133"/>
      <c r="N319" s="133"/>
      <c r="O319" s="133"/>
      <c r="P319" s="133"/>
      <c r="Q319" s="133"/>
      <c r="R319" s="133"/>
      <c r="S319" s="133"/>
      <c r="T319" s="133"/>
      <c r="U319" s="156"/>
    </row>
    <row r="320" spans="9:21">
      <c r="I320" s="189"/>
      <c r="J320" s="133"/>
      <c r="K320" s="133"/>
      <c r="L320" s="133"/>
      <c r="M320" s="133"/>
      <c r="N320" s="133"/>
      <c r="O320" s="133"/>
      <c r="P320" s="133"/>
      <c r="Q320" s="133"/>
      <c r="R320" s="133"/>
      <c r="S320" s="133"/>
      <c r="T320" s="133"/>
      <c r="U320" s="156"/>
    </row>
    <row r="321" spans="9:21">
      <c r="I321" s="189"/>
      <c r="J321" s="133"/>
      <c r="K321" s="133"/>
      <c r="L321" s="133"/>
      <c r="M321" s="133"/>
      <c r="N321" s="133"/>
      <c r="O321" s="133"/>
      <c r="P321" s="133"/>
      <c r="Q321" s="133"/>
      <c r="R321" s="133"/>
      <c r="S321" s="133"/>
      <c r="T321" s="133"/>
      <c r="U321" s="156"/>
    </row>
    <row r="322" spans="9:21">
      <c r="I322" s="189"/>
      <c r="J322" s="133"/>
      <c r="K322" s="133"/>
      <c r="L322" s="133"/>
      <c r="M322" s="133"/>
      <c r="N322" s="133"/>
      <c r="O322" s="133"/>
      <c r="P322" s="133"/>
      <c r="Q322" s="133"/>
      <c r="R322" s="133"/>
      <c r="S322" s="133"/>
      <c r="T322" s="133"/>
      <c r="U322" s="156"/>
    </row>
    <row r="323" spans="9:21">
      <c r="I323" s="189"/>
      <c r="J323" s="133"/>
      <c r="K323" s="133"/>
      <c r="L323" s="133"/>
      <c r="M323" s="133"/>
      <c r="N323" s="133"/>
      <c r="O323" s="133"/>
      <c r="P323" s="133"/>
      <c r="Q323" s="133"/>
      <c r="R323" s="133"/>
      <c r="S323" s="133"/>
      <c r="T323" s="133"/>
      <c r="U323" s="156"/>
    </row>
    <row r="324" spans="9:21">
      <c r="I324" s="189"/>
      <c r="J324" s="133"/>
      <c r="K324" s="133"/>
      <c r="L324" s="133"/>
      <c r="M324" s="133"/>
      <c r="N324" s="133"/>
      <c r="O324" s="133"/>
      <c r="P324" s="133"/>
      <c r="Q324" s="133"/>
      <c r="R324" s="133"/>
      <c r="S324" s="133"/>
      <c r="T324" s="133"/>
      <c r="U324" s="156"/>
    </row>
    <row r="325" spans="9:21">
      <c r="I325" s="189"/>
      <c r="J325" s="133"/>
      <c r="K325" s="133"/>
      <c r="L325" s="133"/>
      <c r="M325" s="133"/>
      <c r="N325" s="133"/>
      <c r="O325" s="133"/>
      <c r="P325" s="133"/>
      <c r="Q325" s="133"/>
      <c r="R325" s="133"/>
      <c r="S325" s="133"/>
      <c r="T325" s="133"/>
      <c r="U325" s="156"/>
    </row>
    <row r="326" spans="9:21">
      <c r="I326" s="189"/>
      <c r="J326" s="133"/>
      <c r="K326" s="133"/>
      <c r="L326" s="133"/>
      <c r="M326" s="133"/>
      <c r="N326" s="133"/>
      <c r="O326" s="133"/>
      <c r="P326" s="133"/>
      <c r="Q326" s="133"/>
      <c r="R326" s="133"/>
      <c r="S326" s="133"/>
      <c r="T326" s="133"/>
      <c r="U326" s="156"/>
    </row>
    <row r="327" spans="9:21">
      <c r="I327" s="189"/>
      <c r="J327" s="133"/>
      <c r="K327" s="133"/>
      <c r="L327" s="133"/>
      <c r="M327" s="133"/>
      <c r="N327" s="133"/>
      <c r="O327" s="133"/>
      <c r="P327" s="133"/>
      <c r="Q327" s="133"/>
      <c r="R327" s="133"/>
      <c r="S327" s="133"/>
      <c r="T327" s="133"/>
      <c r="U327" s="156"/>
    </row>
    <row r="328" spans="9:21">
      <c r="I328" s="189"/>
      <c r="J328" s="133"/>
      <c r="K328" s="133"/>
      <c r="L328" s="133"/>
      <c r="M328" s="133"/>
      <c r="N328" s="133"/>
      <c r="O328" s="133"/>
      <c r="P328" s="133"/>
      <c r="Q328" s="133"/>
      <c r="R328" s="133"/>
      <c r="S328" s="133"/>
      <c r="T328" s="133"/>
      <c r="U328" s="156"/>
    </row>
    <row r="329" spans="9:21">
      <c r="I329" s="189"/>
      <c r="J329" s="133"/>
      <c r="K329" s="133"/>
      <c r="L329" s="133"/>
      <c r="M329" s="133"/>
      <c r="N329" s="133"/>
      <c r="O329" s="133"/>
      <c r="P329" s="133"/>
      <c r="Q329" s="133"/>
      <c r="R329" s="133"/>
      <c r="S329" s="133"/>
      <c r="T329" s="133"/>
      <c r="U329" s="156"/>
    </row>
    <row r="330" spans="9:21">
      <c r="I330" s="189"/>
      <c r="J330" s="133"/>
      <c r="K330" s="133"/>
      <c r="L330" s="133"/>
      <c r="M330" s="133"/>
      <c r="N330" s="133"/>
      <c r="O330" s="133"/>
      <c r="P330" s="133"/>
      <c r="Q330" s="133"/>
      <c r="R330" s="133"/>
      <c r="S330" s="133"/>
      <c r="T330" s="133"/>
      <c r="U330" s="156"/>
    </row>
    <row r="331" spans="9:21">
      <c r="I331" s="189"/>
      <c r="J331" s="133"/>
      <c r="K331" s="133"/>
      <c r="L331" s="133"/>
      <c r="M331" s="133"/>
      <c r="N331" s="133"/>
      <c r="O331" s="133"/>
      <c r="P331" s="133"/>
      <c r="Q331" s="133"/>
      <c r="R331" s="133"/>
      <c r="S331" s="133"/>
      <c r="T331" s="133"/>
      <c r="U331" s="156"/>
    </row>
    <row r="332" spans="9:21">
      <c r="I332" s="189"/>
      <c r="J332" s="133"/>
      <c r="K332" s="133"/>
      <c r="L332" s="133"/>
      <c r="M332" s="133"/>
      <c r="N332" s="133"/>
      <c r="O332" s="133"/>
      <c r="P332" s="133"/>
      <c r="Q332" s="133"/>
      <c r="R332" s="133"/>
      <c r="S332" s="133"/>
      <c r="T332" s="133"/>
      <c r="U332" s="156"/>
    </row>
    <row r="333" spans="9:21">
      <c r="I333" s="189"/>
      <c r="J333" s="133"/>
      <c r="K333" s="133"/>
      <c r="L333" s="133"/>
      <c r="M333" s="133"/>
      <c r="N333" s="133"/>
      <c r="O333" s="133"/>
      <c r="P333" s="133"/>
      <c r="Q333" s="133"/>
      <c r="R333" s="133"/>
      <c r="S333" s="133"/>
      <c r="T333" s="133"/>
      <c r="U333" s="156"/>
    </row>
    <row r="334" spans="9:21">
      <c r="I334" s="189"/>
      <c r="J334" s="133"/>
      <c r="K334" s="133"/>
      <c r="L334" s="133"/>
      <c r="M334" s="133"/>
      <c r="N334" s="133"/>
      <c r="O334" s="133"/>
      <c r="P334" s="133"/>
      <c r="Q334" s="133"/>
      <c r="R334" s="133"/>
      <c r="S334" s="133"/>
      <c r="T334" s="133"/>
      <c r="U334" s="156"/>
    </row>
    <row r="335" spans="9:21">
      <c r="I335" s="189"/>
      <c r="J335" s="133"/>
      <c r="K335" s="133"/>
      <c r="L335" s="133"/>
      <c r="M335" s="133"/>
      <c r="N335" s="133"/>
      <c r="O335" s="133"/>
      <c r="P335" s="133"/>
      <c r="Q335" s="133"/>
      <c r="R335" s="133"/>
      <c r="S335" s="133"/>
      <c r="T335" s="133"/>
      <c r="U335" s="156"/>
    </row>
    <row r="336" spans="9:21">
      <c r="I336" s="189"/>
      <c r="J336" s="133"/>
      <c r="K336" s="133"/>
      <c r="L336" s="133"/>
      <c r="M336" s="133"/>
      <c r="N336" s="133"/>
      <c r="O336" s="133"/>
      <c r="P336" s="133"/>
      <c r="Q336" s="133"/>
      <c r="R336" s="133"/>
      <c r="S336" s="133"/>
      <c r="T336" s="133"/>
      <c r="U336" s="156"/>
    </row>
    <row r="337" spans="9:21">
      <c r="I337" s="189"/>
      <c r="J337" s="133"/>
      <c r="K337" s="133"/>
      <c r="L337" s="133"/>
      <c r="M337" s="133"/>
      <c r="N337" s="133"/>
      <c r="O337" s="133"/>
      <c r="P337" s="133"/>
      <c r="Q337" s="133"/>
      <c r="R337" s="133"/>
      <c r="S337" s="133"/>
      <c r="T337" s="133"/>
      <c r="U337" s="156"/>
    </row>
    <row r="338" spans="9:21">
      <c r="I338" s="189"/>
      <c r="J338" s="133"/>
      <c r="K338" s="133"/>
      <c r="L338" s="133"/>
      <c r="M338" s="133"/>
      <c r="N338" s="133"/>
      <c r="O338" s="133"/>
      <c r="P338" s="133"/>
      <c r="Q338" s="133"/>
      <c r="R338" s="133"/>
      <c r="S338" s="133"/>
      <c r="T338" s="133"/>
      <c r="U338" s="156"/>
    </row>
    <row r="339" spans="9:21">
      <c r="I339" s="189"/>
      <c r="J339" s="133"/>
      <c r="K339" s="133"/>
      <c r="L339" s="133"/>
      <c r="M339" s="133"/>
      <c r="N339" s="133"/>
      <c r="O339" s="133"/>
      <c r="P339" s="133"/>
      <c r="Q339" s="133"/>
      <c r="R339" s="133"/>
      <c r="S339" s="133"/>
      <c r="T339" s="133"/>
      <c r="U339" s="156"/>
    </row>
    <row r="340" spans="9:21">
      <c r="I340" s="189"/>
      <c r="J340" s="133"/>
      <c r="K340" s="133"/>
      <c r="L340" s="133"/>
      <c r="M340" s="133"/>
      <c r="N340" s="133"/>
      <c r="O340" s="133"/>
      <c r="P340" s="133"/>
      <c r="Q340" s="133"/>
      <c r="R340" s="133"/>
      <c r="S340" s="133"/>
      <c r="T340" s="133"/>
      <c r="U340" s="156"/>
    </row>
    <row r="341" spans="9:21">
      <c r="I341" s="189"/>
      <c r="J341" s="133"/>
      <c r="K341" s="133"/>
      <c r="L341" s="133"/>
      <c r="M341" s="133"/>
      <c r="N341" s="133"/>
      <c r="O341" s="133"/>
      <c r="P341" s="133"/>
      <c r="Q341" s="133"/>
      <c r="R341" s="133"/>
      <c r="S341" s="133"/>
      <c r="T341" s="133"/>
      <c r="U341" s="156"/>
    </row>
    <row r="342" spans="9:21">
      <c r="I342" s="189"/>
      <c r="J342" s="133"/>
      <c r="K342" s="133"/>
      <c r="L342" s="133"/>
      <c r="M342" s="133"/>
      <c r="N342" s="133"/>
      <c r="O342" s="133"/>
      <c r="P342" s="133"/>
      <c r="Q342" s="133"/>
      <c r="R342" s="133"/>
      <c r="S342" s="133"/>
      <c r="T342" s="133"/>
      <c r="U342" s="156"/>
    </row>
    <row r="343" spans="9:21">
      <c r="I343" s="189"/>
      <c r="J343" s="133"/>
      <c r="K343" s="133"/>
      <c r="L343" s="133"/>
      <c r="M343" s="133"/>
      <c r="N343" s="133"/>
      <c r="O343" s="133"/>
      <c r="P343" s="133"/>
      <c r="Q343" s="133"/>
      <c r="R343" s="133"/>
      <c r="S343" s="133"/>
      <c r="T343" s="133"/>
      <c r="U343" s="156"/>
    </row>
    <row r="344" spans="9:21">
      <c r="I344" s="189"/>
      <c r="J344" s="133"/>
      <c r="K344" s="133"/>
      <c r="L344" s="133"/>
      <c r="M344" s="133"/>
      <c r="N344" s="133"/>
      <c r="O344" s="133"/>
      <c r="P344" s="133"/>
      <c r="Q344" s="133"/>
      <c r="R344" s="133"/>
      <c r="S344" s="133"/>
      <c r="T344" s="133"/>
      <c r="U344" s="156"/>
    </row>
    <row r="345" spans="9:21">
      <c r="I345" s="189"/>
      <c r="J345" s="133"/>
      <c r="K345" s="133"/>
      <c r="L345" s="133"/>
      <c r="M345" s="133"/>
      <c r="N345" s="133"/>
      <c r="O345" s="133"/>
      <c r="P345" s="133"/>
      <c r="Q345" s="133"/>
      <c r="R345" s="133"/>
      <c r="S345" s="133"/>
      <c r="T345" s="133"/>
      <c r="U345" s="156"/>
    </row>
    <row r="346" spans="9:21">
      <c r="I346" s="189"/>
      <c r="J346" s="133"/>
      <c r="K346" s="133"/>
      <c r="L346" s="133"/>
      <c r="M346" s="133"/>
      <c r="N346" s="133"/>
      <c r="O346" s="133"/>
      <c r="P346" s="133"/>
      <c r="Q346" s="133"/>
      <c r="R346" s="133"/>
      <c r="S346" s="133"/>
      <c r="T346" s="133"/>
      <c r="U346" s="156"/>
    </row>
    <row r="347" spans="9:21">
      <c r="I347" s="189"/>
      <c r="J347" s="133"/>
      <c r="K347" s="133"/>
      <c r="L347" s="133"/>
      <c r="M347" s="133"/>
      <c r="N347" s="133"/>
      <c r="O347" s="133"/>
      <c r="P347" s="133"/>
      <c r="Q347" s="133"/>
      <c r="R347" s="133"/>
      <c r="S347" s="133"/>
      <c r="T347" s="133"/>
      <c r="U347" s="156"/>
    </row>
    <row r="348" spans="9:21">
      <c r="I348" s="189"/>
      <c r="J348" s="133"/>
      <c r="K348" s="133"/>
      <c r="L348" s="133"/>
      <c r="M348" s="133"/>
      <c r="N348" s="133"/>
      <c r="O348" s="133"/>
      <c r="P348" s="133"/>
      <c r="Q348" s="133"/>
      <c r="R348" s="133"/>
      <c r="S348" s="133"/>
      <c r="T348" s="133"/>
      <c r="U348" s="156"/>
    </row>
    <row r="349" spans="9:21">
      <c r="I349" s="189"/>
      <c r="J349" s="133"/>
      <c r="K349" s="133"/>
      <c r="L349" s="133"/>
      <c r="M349" s="133"/>
      <c r="N349" s="133"/>
      <c r="O349" s="133"/>
      <c r="P349" s="133"/>
      <c r="Q349" s="133"/>
      <c r="R349" s="133"/>
      <c r="S349" s="133"/>
      <c r="T349" s="133"/>
      <c r="U349" s="156"/>
    </row>
    <row r="350" spans="9:21">
      <c r="I350" s="189"/>
      <c r="J350" s="133"/>
      <c r="K350" s="133"/>
      <c r="L350" s="133"/>
      <c r="M350" s="133"/>
      <c r="N350" s="133"/>
      <c r="O350" s="133"/>
      <c r="P350" s="133"/>
      <c r="Q350" s="133"/>
      <c r="R350" s="133"/>
      <c r="S350" s="133"/>
      <c r="T350" s="133"/>
      <c r="U350" s="156"/>
    </row>
    <row r="351" spans="9:21">
      <c r="I351" s="189"/>
      <c r="J351" s="133"/>
      <c r="K351" s="133"/>
      <c r="L351" s="133"/>
      <c r="M351" s="133"/>
      <c r="N351" s="133"/>
      <c r="O351" s="133"/>
      <c r="P351" s="133"/>
      <c r="Q351" s="133"/>
      <c r="R351" s="133"/>
      <c r="S351" s="133"/>
      <c r="T351" s="133"/>
      <c r="U351" s="156"/>
    </row>
    <row r="352" spans="9:21">
      <c r="I352" s="189"/>
      <c r="J352" s="133"/>
      <c r="K352" s="133"/>
      <c r="L352" s="133"/>
      <c r="M352" s="133"/>
      <c r="N352" s="133"/>
      <c r="O352" s="133"/>
      <c r="P352" s="133"/>
      <c r="Q352" s="133"/>
      <c r="R352" s="133"/>
      <c r="S352" s="133"/>
      <c r="T352" s="133"/>
      <c r="U352" s="156"/>
    </row>
    <row r="353" spans="9:21">
      <c r="I353" s="189"/>
      <c r="J353" s="133"/>
      <c r="K353" s="133"/>
      <c r="L353" s="133"/>
      <c r="M353" s="133"/>
      <c r="N353" s="133"/>
      <c r="O353" s="133"/>
      <c r="P353" s="133"/>
      <c r="Q353" s="133"/>
      <c r="R353" s="133"/>
      <c r="S353" s="133"/>
      <c r="T353" s="133"/>
      <c r="U353" s="156"/>
    </row>
    <row r="354" spans="9:21">
      <c r="I354" s="189"/>
      <c r="J354" s="133"/>
      <c r="K354" s="133"/>
      <c r="L354" s="133"/>
      <c r="M354" s="133"/>
      <c r="N354" s="133"/>
      <c r="O354" s="133"/>
      <c r="P354" s="133"/>
      <c r="Q354" s="133"/>
      <c r="R354" s="133"/>
      <c r="S354" s="133"/>
      <c r="T354" s="133"/>
      <c r="U354" s="156"/>
    </row>
    <row r="355" spans="9:21">
      <c r="I355" s="189"/>
      <c r="J355" s="133"/>
      <c r="K355" s="133"/>
      <c r="L355" s="133"/>
      <c r="M355" s="133"/>
      <c r="N355" s="133"/>
      <c r="O355" s="133"/>
      <c r="P355" s="133"/>
      <c r="Q355" s="133"/>
      <c r="R355" s="133"/>
      <c r="S355" s="133"/>
      <c r="T355" s="133"/>
      <c r="U355" s="156"/>
    </row>
    <row r="356" spans="9:21">
      <c r="I356" s="189"/>
      <c r="J356" s="133"/>
      <c r="K356" s="133"/>
      <c r="L356" s="133"/>
      <c r="M356" s="133"/>
      <c r="N356" s="133"/>
      <c r="O356" s="133"/>
      <c r="P356" s="133"/>
      <c r="Q356" s="133"/>
      <c r="R356" s="133"/>
      <c r="S356" s="133"/>
      <c r="T356" s="133"/>
      <c r="U356" s="156"/>
    </row>
    <row r="357" spans="9:21">
      <c r="I357" s="189"/>
      <c r="J357" s="133"/>
      <c r="K357" s="133"/>
      <c r="L357" s="133"/>
      <c r="M357" s="133"/>
      <c r="N357" s="133"/>
      <c r="O357" s="133"/>
      <c r="P357" s="133"/>
      <c r="Q357" s="133"/>
      <c r="R357" s="133"/>
      <c r="S357" s="133"/>
      <c r="T357" s="133"/>
      <c r="U357" s="156"/>
    </row>
    <row r="358" spans="9:21">
      <c r="I358" s="189"/>
      <c r="J358" s="133"/>
      <c r="K358" s="133"/>
      <c r="L358" s="133"/>
      <c r="M358" s="133"/>
      <c r="N358" s="133"/>
      <c r="O358" s="133"/>
      <c r="P358" s="133"/>
      <c r="Q358" s="133"/>
      <c r="R358" s="133"/>
      <c r="S358" s="133"/>
      <c r="T358" s="133"/>
      <c r="U358" s="156"/>
    </row>
    <row r="359" spans="9:21">
      <c r="I359" s="189"/>
      <c r="J359" s="133"/>
      <c r="K359" s="133"/>
      <c r="L359" s="133"/>
      <c r="M359" s="133"/>
      <c r="N359" s="133"/>
      <c r="O359" s="133"/>
      <c r="P359" s="133"/>
      <c r="Q359" s="133"/>
      <c r="R359" s="133"/>
      <c r="S359" s="133"/>
      <c r="T359" s="133"/>
      <c r="U359" s="156"/>
    </row>
    <row r="360" spans="9:21">
      <c r="I360" s="189"/>
      <c r="J360" s="133"/>
      <c r="K360" s="133"/>
      <c r="L360" s="133"/>
      <c r="M360" s="133"/>
      <c r="N360" s="133"/>
      <c r="O360" s="133"/>
      <c r="P360" s="133"/>
      <c r="Q360" s="133"/>
      <c r="R360" s="133"/>
      <c r="S360" s="133"/>
      <c r="T360" s="133"/>
      <c r="U360" s="156"/>
    </row>
    <row r="361" spans="9:21">
      <c r="I361" s="189"/>
      <c r="J361" s="133"/>
      <c r="K361" s="133"/>
      <c r="L361" s="133"/>
      <c r="M361" s="133"/>
      <c r="N361" s="133"/>
      <c r="O361" s="133"/>
      <c r="P361" s="133"/>
      <c r="Q361" s="133"/>
      <c r="R361" s="133"/>
      <c r="S361" s="133"/>
      <c r="T361" s="133"/>
      <c r="U361" s="156"/>
    </row>
    <row r="362" spans="9:21">
      <c r="I362" s="189"/>
      <c r="J362" s="133"/>
      <c r="K362" s="133"/>
      <c r="L362" s="133"/>
      <c r="M362" s="133"/>
      <c r="N362" s="133"/>
      <c r="O362" s="133"/>
      <c r="P362" s="133"/>
      <c r="Q362" s="133"/>
      <c r="R362" s="133"/>
      <c r="S362" s="133"/>
      <c r="T362" s="133"/>
      <c r="U362" s="156"/>
    </row>
    <row r="363" spans="9:21">
      <c r="I363" s="189"/>
      <c r="J363" s="133"/>
      <c r="K363" s="133"/>
      <c r="L363" s="133"/>
      <c r="M363" s="133"/>
      <c r="N363" s="133"/>
      <c r="O363" s="133"/>
      <c r="P363" s="133"/>
      <c r="Q363" s="133"/>
      <c r="R363" s="133"/>
      <c r="S363" s="133"/>
      <c r="T363" s="133"/>
      <c r="U363" s="156"/>
    </row>
    <row r="364" spans="9:21">
      <c r="I364" s="189"/>
      <c r="J364" s="133"/>
      <c r="K364" s="133"/>
      <c r="L364" s="133"/>
      <c r="M364" s="133"/>
      <c r="N364" s="133"/>
      <c r="O364" s="133"/>
      <c r="P364" s="133"/>
      <c r="Q364" s="133"/>
      <c r="R364" s="133"/>
      <c r="S364" s="133"/>
      <c r="T364" s="133"/>
      <c r="U364" s="156"/>
    </row>
    <row r="365" spans="9:21">
      <c r="I365" s="189"/>
      <c r="J365" s="133"/>
      <c r="K365" s="133"/>
      <c r="L365" s="133"/>
      <c r="M365" s="133"/>
      <c r="N365" s="133"/>
      <c r="O365" s="133"/>
      <c r="P365" s="133"/>
      <c r="Q365" s="133"/>
      <c r="R365" s="133"/>
      <c r="S365" s="133"/>
      <c r="T365" s="133"/>
      <c r="U365" s="156"/>
    </row>
    <row r="366" spans="9:21">
      <c r="I366" s="189"/>
      <c r="J366" s="133"/>
      <c r="K366" s="133"/>
      <c r="L366" s="133"/>
      <c r="M366" s="133"/>
      <c r="N366" s="133"/>
      <c r="O366" s="133"/>
      <c r="P366" s="133"/>
      <c r="Q366" s="133"/>
      <c r="R366" s="133"/>
      <c r="S366" s="133"/>
      <c r="T366" s="133"/>
      <c r="U366" s="156"/>
    </row>
    <row r="367" spans="9:21">
      <c r="I367" s="189"/>
      <c r="J367" s="133"/>
      <c r="K367" s="133"/>
      <c r="L367" s="133"/>
      <c r="M367" s="133"/>
      <c r="N367" s="133"/>
      <c r="O367" s="133"/>
      <c r="P367" s="133"/>
      <c r="Q367" s="133"/>
      <c r="R367" s="133"/>
      <c r="S367" s="133"/>
      <c r="T367" s="133"/>
      <c r="U367" s="156"/>
    </row>
    <row r="368" spans="9:21">
      <c r="I368" s="189"/>
      <c r="J368" s="133"/>
      <c r="K368" s="133"/>
      <c r="L368" s="133"/>
      <c r="M368" s="133"/>
      <c r="N368" s="133"/>
      <c r="O368" s="133"/>
      <c r="P368" s="133"/>
      <c r="Q368" s="133"/>
      <c r="R368" s="133"/>
      <c r="S368" s="133"/>
      <c r="T368" s="133"/>
      <c r="U368" s="156"/>
    </row>
    <row r="369" spans="9:21">
      <c r="I369" s="189"/>
      <c r="J369" s="133"/>
      <c r="K369" s="133"/>
      <c r="L369" s="133"/>
      <c r="M369" s="133"/>
      <c r="N369" s="133"/>
      <c r="O369" s="133"/>
      <c r="P369" s="133"/>
      <c r="Q369" s="133"/>
      <c r="R369" s="133"/>
      <c r="S369" s="133"/>
      <c r="T369" s="133"/>
      <c r="U369" s="156"/>
    </row>
    <row r="370" spans="9:21">
      <c r="I370" s="189"/>
      <c r="J370" s="133"/>
      <c r="K370" s="133"/>
      <c r="L370" s="133"/>
      <c r="M370" s="133"/>
      <c r="N370" s="133"/>
      <c r="O370" s="133"/>
      <c r="P370" s="133"/>
      <c r="Q370" s="133"/>
      <c r="R370" s="133"/>
      <c r="S370" s="133"/>
      <c r="T370" s="133"/>
      <c r="U370" s="156"/>
    </row>
    <row r="371" spans="9:21">
      <c r="I371" s="189"/>
      <c r="J371" s="133"/>
      <c r="K371" s="133"/>
      <c r="L371" s="133"/>
      <c r="M371" s="133"/>
      <c r="N371" s="133"/>
      <c r="O371" s="133"/>
      <c r="P371" s="133"/>
      <c r="Q371" s="133"/>
      <c r="R371" s="133"/>
      <c r="S371" s="133"/>
      <c r="T371" s="133"/>
      <c r="U371" s="156"/>
    </row>
    <row r="372" spans="9:21">
      <c r="I372" s="189"/>
      <c r="J372" s="133"/>
      <c r="K372" s="133"/>
      <c r="L372" s="133"/>
      <c r="M372" s="133"/>
      <c r="N372" s="133"/>
      <c r="O372" s="133"/>
      <c r="P372" s="133"/>
      <c r="Q372" s="133"/>
      <c r="R372" s="133"/>
      <c r="S372" s="133"/>
      <c r="T372" s="133"/>
      <c r="U372" s="156"/>
    </row>
    <row r="373" spans="9:21">
      <c r="I373" s="189"/>
      <c r="J373" s="133"/>
      <c r="K373" s="133"/>
      <c r="L373" s="133"/>
      <c r="M373" s="133"/>
      <c r="N373" s="133"/>
      <c r="O373" s="133"/>
      <c r="P373" s="133"/>
      <c r="Q373" s="133"/>
      <c r="R373" s="133"/>
      <c r="S373" s="133"/>
      <c r="T373" s="133"/>
      <c r="U373" s="156"/>
    </row>
    <row r="374" spans="9:21">
      <c r="I374" s="189"/>
      <c r="J374" s="133"/>
      <c r="K374" s="133"/>
      <c r="L374" s="133"/>
      <c r="M374" s="133"/>
      <c r="N374" s="133"/>
      <c r="O374" s="133"/>
      <c r="P374" s="133"/>
      <c r="Q374" s="133"/>
      <c r="R374" s="133"/>
      <c r="S374" s="133"/>
      <c r="T374" s="133"/>
      <c r="U374" s="156"/>
    </row>
    <row r="375" spans="9:21">
      <c r="I375" s="189"/>
      <c r="J375" s="133"/>
      <c r="K375" s="133"/>
      <c r="L375" s="133"/>
      <c r="M375" s="133"/>
      <c r="N375" s="133"/>
      <c r="O375" s="133"/>
      <c r="P375" s="133"/>
      <c r="Q375" s="133"/>
      <c r="R375" s="133"/>
      <c r="S375" s="133"/>
      <c r="T375" s="133"/>
      <c r="U375" s="156"/>
    </row>
    <row r="376" spans="9:21">
      <c r="I376" s="189"/>
      <c r="J376" s="133"/>
      <c r="K376" s="133"/>
      <c r="L376" s="133"/>
      <c r="M376" s="133"/>
      <c r="N376" s="133"/>
      <c r="O376" s="133"/>
      <c r="P376" s="133"/>
      <c r="Q376" s="133"/>
      <c r="R376" s="133"/>
      <c r="S376" s="133"/>
      <c r="T376" s="133"/>
      <c r="U376" s="156"/>
    </row>
    <row r="377" spans="9:21">
      <c r="I377" s="189"/>
      <c r="J377" s="133"/>
      <c r="K377" s="133"/>
      <c r="L377" s="133"/>
      <c r="M377" s="133"/>
      <c r="N377" s="133"/>
      <c r="O377" s="133"/>
      <c r="P377" s="133"/>
      <c r="Q377" s="133"/>
      <c r="R377" s="133"/>
      <c r="S377" s="133"/>
      <c r="T377" s="133"/>
      <c r="U377" s="156"/>
    </row>
    <row r="378" spans="9:21">
      <c r="I378" s="189"/>
      <c r="J378" s="133"/>
      <c r="K378" s="133"/>
      <c r="L378" s="133"/>
      <c r="M378" s="133"/>
      <c r="N378" s="133"/>
      <c r="O378" s="133"/>
      <c r="P378" s="133"/>
      <c r="Q378" s="133"/>
      <c r="R378" s="133"/>
      <c r="S378" s="133"/>
      <c r="T378" s="133"/>
      <c r="U378" s="156"/>
    </row>
    <row r="379" spans="9:21">
      <c r="I379" s="189"/>
      <c r="J379" s="133"/>
      <c r="K379" s="133"/>
      <c r="L379" s="133"/>
      <c r="M379" s="133"/>
      <c r="N379" s="133"/>
      <c r="O379" s="133"/>
      <c r="P379" s="133"/>
      <c r="Q379" s="133"/>
      <c r="R379" s="133"/>
      <c r="S379" s="133"/>
      <c r="T379" s="133"/>
      <c r="U379" s="156"/>
    </row>
    <row r="380" spans="9:21">
      <c r="I380" s="189"/>
      <c r="J380" s="133"/>
      <c r="K380" s="133"/>
      <c r="L380" s="133"/>
      <c r="M380" s="133"/>
      <c r="N380" s="133"/>
      <c r="O380" s="133"/>
      <c r="P380" s="133"/>
      <c r="Q380" s="133"/>
      <c r="R380" s="133"/>
      <c r="S380" s="133"/>
      <c r="T380" s="133"/>
      <c r="U380" s="156"/>
    </row>
    <row r="381" spans="9:21">
      <c r="I381" s="189"/>
      <c r="J381" s="133"/>
      <c r="K381" s="133"/>
      <c r="L381" s="133"/>
      <c r="M381" s="133"/>
      <c r="N381" s="133"/>
      <c r="O381" s="133"/>
      <c r="P381" s="133"/>
      <c r="Q381" s="133"/>
      <c r="R381" s="133"/>
      <c r="S381" s="133"/>
      <c r="T381" s="133"/>
      <c r="U381" s="156"/>
    </row>
    <row r="382" spans="9:21">
      <c r="I382" s="189"/>
      <c r="J382" s="133"/>
      <c r="K382" s="133"/>
      <c r="L382" s="133"/>
      <c r="M382" s="133"/>
      <c r="N382" s="133"/>
      <c r="O382" s="133"/>
      <c r="P382" s="133"/>
      <c r="Q382" s="133"/>
      <c r="R382" s="133"/>
      <c r="S382" s="133"/>
      <c r="T382" s="133"/>
      <c r="U382" s="156"/>
    </row>
    <row r="383" spans="9:21">
      <c r="I383" s="189"/>
      <c r="J383" s="133"/>
      <c r="K383" s="133"/>
      <c r="L383" s="133"/>
      <c r="M383" s="133"/>
      <c r="N383" s="133"/>
      <c r="O383" s="133"/>
      <c r="P383" s="133"/>
      <c r="Q383" s="133"/>
      <c r="R383" s="133"/>
      <c r="S383" s="133"/>
      <c r="T383" s="133"/>
      <c r="U383" s="156"/>
    </row>
    <row r="384" spans="9:21">
      <c r="I384" s="189"/>
      <c r="J384" s="133"/>
      <c r="K384" s="133"/>
      <c r="L384" s="133"/>
      <c r="M384" s="133"/>
      <c r="N384" s="133"/>
      <c r="O384" s="133"/>
      <c r="P384" s="133"/>
      <c r="Q384" s="133"/>
      <c r="R384" s="133"/>
      <c r="S384" s="133"/>
      <c r="T384" s="133"/>
      <c r="U384" s="156"/>
    </row>
    <row r="385" spans="9:21">
      <c r="I385" s="189"/>
      <c r="J385" s="133"/>
      <c r="K385" s="133"/>
      <c r="L385" s="133"/>
      <c r="M385" s="133"/>
      <c r="N385" s="133"/>
      <c r="O385" s="133"/>
      <c r="P385" s="133"/>
      <c r="Q385" s="133"/>
      <c r="R385" s="133"/>
      <c r="S385" s="133"/>
      <c r="T385" s="133"/>
      <c r="U385" s="156"/>
    </row>
    <row r="386" spans="9:21">
      <c r="I386" s="189"/>
      <c r="J386" s="133"/>
      <c r="K386" s="133"/>
      <c r="L386" s="133"/>
      <c r="M386" s="133"/>
      <c r="N386" s="133"/>
      <c r="O386" s="133"/>
      <c r="P386" s="133"/>
      <c r="Q386" s="133"/>
      <c r="R386" s="133"/>
      <c r="S386" s="133"/>
      <c r="T386" s="133"/>
      <c r="U386" s="156"/>
    </row>
    <row r="387" spans="9:21">
      <c r="I387" s="189"/>
      <c r="J387" s="133"/>
      <c r="K387" s="133"/>
      <c r="L387" s="133"/>
      <c r="M387" s="133"/>
      <c r="N387" s="133"/>
      <c r="O387" s="133"/>
      <c r="P387" s="133"/>
      <c r="Q387" s="133"/>
      <c r="R387" s="133"/>
      <c r="S387" s="133"/>
      <c r="T387" s="133"/>
      <c r="U387" s="156"/>
    </row>
    <row r="388" spans="9:21">
      <c r="I388" s="189"/>
      <c r="J388" s="133"/>
      <c r="K388" s="133"/>
      <c r="L388" s="133"/>
      <c r="M388" s="133"/>
      <c r="N388" s="133"/>
      <c r="O388" s="133"/>
      <c r="P388" s="133"/>
      <c r="Q388" s="133"/>
      <c r="R388" s="133"/>
      <c r="S388" s="133"/>
      <c r="T388" s="133"/>
      <c r="U388" s="156"/>
    </row>
    <row r="389" spans="9:21">
      <c r="I389" s="189"/>
      <c r="J389" s="133"/>
      <c r="K389" s="133"/>
      <c r="L389" s="133"/>
      <c r="M389" s="133"/>
      <c r="N389" s="133"/>
      <c r="O389" s="133"/>
      <c r="P389" s="133"/>
      <c r="Q389" s="133"/>
      <c r="R389" s="133"/>
      <c r="S389" s="133"/>
      <c r="T389" s="133"/>
      <c r="U389" s="156"/>
    </row>
    <row r="390" spans="9:21">
      <c r="I390" s="189"/>
      <c r="J390" s="133"/>
      <c r="K390" s="133"/>
      <c r="L390" s="133"/>
      <c r="M390" s="133"/>
      <c r="N390" s="133"/>
      <c r="O390" s="133"/>
      <c r="P390" s="133"/>
      <c r="Q390" s="133"/>
      <c r="R390" s="133"/>
      <c r="S390" s="133"/>
      <c r="T390" s="133"/>
      <c r="U390" s="156"/>
    </row>
    <row r="391" spans="9:21">
      <c r="I391" s="189"/>
      <c r="J391" s="133"/>
      <c r="K391" s="133"/>
      <c r="L391" s="133"/>
      <c r="M391" s="133"/>
      <c r="N391" s="133"/>
      <c r="O391" s="133"/>
      <c r="P391" s="133"/>
      <c r="Q391" s="133"/>
      <c r="R391" s="133"/>
      <c r="S391" s="133"/>
      <c r="T391" s="133"/>
      <c r="U391" s="156"/>
    </row>
    <row r="392" spans="9:21">
      <c r="I392" s="189"/>
      <c r="J392" s="133"/>
      <c r="K392" s="133"/>
      <c r="L392" s="133"/>
      <c r="M392" s="133"/>
      <c r="N392" s="133"/>
      <c r="O392" s="133"/>
      <c r="P392" s="133"/>
      <c r="Q392" s="133"/>
      <c r="R392" s="133"/>
      <c r="S392" s="133"/>
      <c r="T392" s="133"/>
      <c r="U392" s="156"/>
    </row>
    <row r="393" spans="9:21">
      <c r="I393" s="189"/>
      <c r="J393" s="133"/>
      <c r="K393" s="133"/>
      <c r="L393" s="133"/>
      <c r="M393" s="133"/>
      <c r="N393" s="133"/>
      <c r="O393" s="133"/>
      <c r="P393" s="133"/>
      <c r="Q393" s="133"/>
      <c r="R393" s="133"/>
      <c r="S393" s="133"/>
      <c r="T393" s="133"/>
      <c r="U393" s="156"/>
    </row>
    <row r="394" spans="9:21">
      <c r="I394" s="189"/>
      <c r="J394" s="133"/>
      <c r="K394" s="133"/>
      <c r="L394" s="133"/>
      <c r="M394" s="133"/>
      <c r="N394" s="133"/>
      <c r="O394" s="133"/>
      <c r="P394" s="133"/>
      <c r="Q394" s="133"/>
      <c r="R394" s="133"/>
      <c r="S394" s="133"/>
      <c r="T394" s="133"/>
      <c r="U394" s="156"/>
    </row>
    <row r="395" spans="9:21">
      <c r="I395" s="189"/>
      <c r="J395" s="133"/>
      <c r="K395" s="133"/>
      <c r="L395" s="133"/>
      <c r="M395" s="133"/>
      <c r="N395" s="133"/>
      <c r="O395" s="133"/>
      <c r="P395" s="133"/>
      <c r="Q395" s="133"/>
      <c r="R395" s="133"/>
      <c r="S395" s="133"/>
      <c r="T395" s="133"/>
      <c r="U395" s="156"/>
    </row>
    <row r="396" spans="9:21">
      <c r="I396" s="189"/>
      <c r="J396" s="133"/>
      <c r="K396" s="133"/>
      <c r="L396" s="133"/>
      <c r="M396" s="133"/>
      <c r="N396" s="133"/>
      <c r="O396" s="133"/>
      <c r="P396" s="133"/>
      <c r="Q396" s="133"/>
      <c r="R396" s="133"/>
      <c r="S396" s="133"/>
      <c r="T396" s="133"/>
      <c r="U396" s="156"/>
    </row>
    <row r="397" spans="9:21">
      <c r="I397" s="189"/>
      <c r="J397" s="133"/>
      <c r="K397" s="133"/>
      <c r="L397" s="133"/>
      <c r="M397" s="133"/>
      <c r="N397" s="133"/>
      <c r="O397" s="133"/>
      <c r="P397" s="133"/>
      <c r="Q397" s="133"/>
      <c r="R397" s="133"/>
      <c r="S397" s="133"/>
      <c r="T397" s="133"/>
      <c r="U397" s="156"/>
    </row>
    <row r="398" spans="9:21">
      <c r="I398" s="189"/>
      <c r="J398" s="133"/>
      <c r="K398" s="133"/>
      <c r="L398" s="133"/>
      <c r="M398" s="133"/>
      <c r="N398" s="133"/>
      <c r="O398" s="133"/>
      <c r="P398" s="133"/>
      <c r="Q398" s="133"/>
      <c r="R398" s="133"/>
      <c r="S398" s="133"/>
      <c r="T398" s="133"/>
      <c r="U398" s="156"/>
    </row>
    <row r="399" spans="9:21">
      <c r="I399" s="189"/>
      <c r="J399" s="133"/>
      <c r="K399" s="133"/>
      <c r="L399" s="133"/>
      <c r="M399" s="133"/>
      <c r="N399" s="133"/>
      <c r="O399" s="133"/>
      <c r="P399" s="133"/>
      <c r="Q399" s="133"/>
      <c r="R399" s="133"/>
      <c r="S399" s="133"/>
      <c r="T399" s="133"/>
      <c r="U399" s="156"/>
    </row>
    <row r="400" spans="9:21">
      <c r="I400" s="189"/>
      <c r="J400" s="133"/>
      <c r="K400" s="133"/>
      <c r="L400" s="133"/>
      <c r="M400" s="133"/>
      <c r="N400" s="133"/>
      <c r="O400" s="133"/>
      <c r="P400" s="133"/>
      <c r="Q400" s="133"/>
      <c r="R400" s="133"/>
      <c r="S400" s="133"/>
      <c r="T400" s="133"/>
      <c r="U400" s="156"/>
    </row>
    <row r="401" spans="9:21">
      <c r="I401" s="189"/>
      <c r="J401" s="133"/>
      <c r="K401" s="133"/>
      <c r="L401" s="133"/>
      <c r="M401" s="133"/>
      <c r="N401" s="133"/>
      <c r="O401" s="133"/>
      <c r="P401" s="133"/>
      <c r="Q401" s="133"/>
      <c r="R401" s="133"/>
      <c r="S401" s="133"/>
      <c r="T401" s="133"/>
      <c r="U401" s="156"/>
    </row>
    <row r="402" spans="9:21">
      <c r="I402" s="189"/>
      <c r="J402" s="133"/>
      <c r="K402" s="133"/>
      <c r="L402" s="133"/>
      <c r="M402" s="133"/>
      <c r="N402" s="133"/>
      <c r="O402" s="133"/>
      <c r="P402" s="133"/>
      <c r="Q402" s="133"/>
      <c r="R402" s="133"/>
      <c r="S402" s="133"/>
      <c r="T402" s="133"/>
      <c r="U402" s="156"/>
    </row>
    <row r="403" spans="9:21">
      <c r="I403" s="189"/>
      <c r="J403" s="133"/>
      <c r="K403" s="133"/>
      <c r="L403" s="133"/>
      <c r="M403" s="133"/>
      <c r="N403" s="133"/>
      <c r="O403" s="133"/>
      <c r="P403" s="133"/>
      <c r="Q403" s="133"/>
      <c r="R403" s="133"/>
      <c r="S403" s="133"/>
      <c r="T403" s="133"/>
      <c r="U403" s="156"/>
    </row>
    <row r="404" spans="9:21">
      <c r="I404" s="189"/>
      <c r="J404" s="133"/>
      <c r="K404" s="133"/>
      <c r="L404" s="133"/>
      <c r="M404" s="133"/>
      <c r="N404" s="133"/>
      <c r="O404" s="133"/>
      <c r="P404" s="133"/>
      <c r="Q404" s="133"/>
      <c r="R404" s="133"/>
      <c r="S404" s="133"/>
      <c r="T404" s="133"/>
      <c r="U404" s="156"/>
    </row>
    <row r="405" spans="9:21">
      <c r="I405" s="189"/>
      <c r="J405" s="133"/>
      <c r="K405" s="133"/>
      <c r="L405" s="133"/>
      <c r="M405" s="133"/>
      <c r="N405" s="133"/>
      <c r="O405" s="133"/>
      <c r="P405" s="133"/>
      <c r="Q405" s="133"/>
      <c r="R405" s="133"/>
      <c r="S405" s="133"/>
      <c r="T405" s="133"/>
      <c r="U405" s="156"/>
    </row>
    <row r="406" spans="9:21">
      <c r="I406" s="189"/>
      <c r="J406" s="133"/>
      <c r="K406" s="133"/>
      <c r="L406" s="133"/>
      <c r="M406" s="133"/>
      <c r="N406" s="133"/>
      <c r="O406" s="133"/>
      <c r="P406" s="133"/>
      <c r="Q406" s="133"/>
      <c r="R406" s="133"/>
      <c r="S406" s="133"/>
      <c r="T406" s="133"/>
      <c r="U406" s="156"/>
    </row>
    <row r="407" spans="9:21">
      <c r="I407" s="189"/>
      <c r="J407" s="133"/>
      <c r="K407" s="133"/>
      <c r="L407" s="133"/>
      <c r="M407" s="133"/>
      <c r="N407" s="133"/>
      <c r="O407" s="133"/>
      <c r="P407" s="133"/>
      <c r="Q407" s="133"/>
      <c r="R407" s="133"/>
      <c r="S407" s="133"/>
      <c r="T407" s="133"/>
      <c r="U407" s="156"/>
    </row>
    <row r="408" spans="9:21">
      <c r="I408" s="189"/>
      <c r="J408" s="133"/>
      <c r="K408" s="133"/>
      <c r="L408" s="133"/>
      <c r="M408" s="133"/>
      <c r="N408" s="133"/>
      <c r="O408" s="133"/>
      <c r="P408" s="133"/>
      <c r="Q408" s="133"/>
      <c r="R408" s="133"/>
      <c r="S408" s="133"/>
      <c r="T408" s="133"/>
      <c r="U408" s="156"/>
    </row>
    <row r="409" spans="9:21">
      <c r="I409" s="189"/>
      <c r="J409" s="133"/>
      <c r="K409" s="133"/>
      <c r="L409" s="133"/>
      <c r="M409" s="133"/>
      <c r="N409" s="133"/>
      <c r="O409" s="133"/>
      <c r="P409" s="133"/>
      <c r="Q409" s="133"/>
      <c r="R409" s="133"/>
      <c r="S409" s="133"/>
      <c r="T409" s="133"/>
      <c r="U409" s="156"/>
    </row>
    <row r="410" spans="9:21">
      <c r="I410" s="189"/>
      <c r="J410" s="133"/>
      <c r="K410" s="133"/>
      <c r="L410" s="133"/>
      <c r="M410" s="133"/>
      <c r="N410" s="133"/>
      <c r="O410" s="133"/>
      <c r="P410" s="133"/>
      <c r="Q410" s="133"/>
      <c r="R410" s="133"/>
      <c r="S410" s="133"/>
      <c r="T410" s="133"/>
      <c r="U410" s="156"/>
    </row>
    <row r="411" spans="9:21">
      <c r="I411" s="189"/>
      <c r="J411" s="133"/>
      <c r="K411" s="133"/>
      <c r="L411" s="133"/>
      <c r="M411" s="133"/>
      <c r="N411" s="133"/>
      <c r="O411" s="133"/>
      <c r="P411" s="133"/>
      <c r="Q411" s="133"/>
      <c r="R411" s="133"/>
      <c r="S411" s="133"/>
      <c r="T411" s="133"/>
      <c r="U411" s="156"/>
    </row>
    <row r="412" spans="9:21">
      <c r="I412" s="189"/>
      <c r="J412" s="133"/>
      <c r="K412" s="133"/>
      <c r="L412" s="133"/>
      <c r="M412" s="133"/>
      <c r="N412" s="133"/>
      <c r="O412" s="133"/>
      <c r="P412" s="133"/>
      <c r="Q412" s="133"/>
      <c r="R412" s="133"/>
      <c r="S412" s="133"/>
      <c r="T412" s="133"/>
      <c r="U412" s="156"/>
    </row>
    <row r="413" spans="9:21">
      <c r="I413" s="189"/>
      <c r="J413" s="133"/>
      <c r="K413" s="133"/>
      <c r="L413" s="133"/>
      <c r="M413" s="133"/>
      <c r="N413" s="133"/>
      <c r="O413" s="133"/>
      <c r="P413" s="133"/>
      <c r="Q413" s="133"/>
      <c r="R413" s="133"/>
      <c r="S413" s="133"/>
      <c r="T413" s="133"/>
      <c r="U413" s="156"/>
    </row>
    <row r="414" spans="9:21">
      <c r="I414" s="189"/>
      <c r="J414" s="133"/>
      <c r="K414" s="133"/>
      <c r="L414" s="133"/>
      <c r="M414" s="133"/>
      <c r="N414" s="133"/>
      <c r="O414" s="133"/>
      <c r="P414" s="133"/>
      <c r="Q414" s="133"/>
      <c r="R414" s="133"/>
      <c r="S414" s="133"/>
      <c r="T414" s="133"/>
      <c r="U414" s="156"/>
    </row>
    <row r="415" spans="9:21">
      <c r="I415" s="189"/>
      <c r="J415" s="133"/>
      <c r="K415" s="133"/>
      <c r="L415" s="133"/>
      <c r="M415" s="133"/>
      <c r="N415" s="133"/>
      <c r="O415" s="133"/>
      <c r="P415" s="133"/>
      <c r="Q415" s="133"/>
      <c r="R415" s="133"/>
      <c r="S415" s="133"/>
      <c r="T415" s="133"/>
      <c r="U415" s="156"/>
    </row>
    <row r="416" spans="9:21">
      <c r="I416" s="189"/>
      <c r="J416" s="133"/>
      <c r="K416" s="133"/>
      <c r="L416" s="133"/>
      <c r="M416" s="133"/>
      <c r="N416" s="133"/>
      <c r="O416" s="133"/>
      <c r="P416" s="133"/>
      <c r="Q416" s="133"/>
      <c r="R416" s="133"/>
      <c r="S416" s="133"/>
      <c r="T416" s="133"/>
      <c r="U416" s="156"/>
    </row>
    <row r="417" spans="9:21">
      <c r="I417" s="189"/>
      <c r="J417" s="133"/>
      <c r="K417" s="133"/>
      <c r="L417" s="133"/>
      <c r="M417" s="133"/>
      <c r="N417" s="133"/>
      <c r="O417" s="133"/>
      <c r="P417" s="133"/>
      <c r="Q417" s="133"/>
      <c r="R417" s="133"/>
      <c r="S417" s="133"/>
      <c r="T417" s="133"/>
      <c r="U417" s="156"/>
    </row>
    <row r="418" spans="9:21">
      <c r="I418" s="189"/>
      <c r="J418" s="133"/>
      <c r="K418" s="133"/>
      <c r="L418" s="133"/>
      <c r="M418" s="133"/>
      <c r="N418" s="133"/>
      <c r="O418" s="133"/>
      <c r="P418" s="133"/>
      <c r="Q418" s="133"/>
      <c r="R418" s="133"/>
      <c r="S418" s="133"/>
      <c r="T418" s="133"/>
      <c r="U418" s="156"/>
    </row>
    <row r="419" spans="9:21">
      <c r="I419" s="189"/>
      <c r="J419" s="133"/>
      <c r="K419" s="133"/>
      <c r="L419" s="133"/>
      <c r="M419" s="133"/>
      <c r="N419" s="133"/>
      <c r="O419" s="133"/>
      <c r="P419" s="133"/>
      <c r="Q419" s="133"/>
      <c r="R419" s="133"/>
      <c r="S419" s="133"/>
      <c r="T419" s="133"/>
      <c r="U419" s="156"/>
    </row>
    <row r="420" spans="9:21">
      <c r="I420" s="189"/>
      <c r="J420" s="133"/>
      <c r="K420" s="133"/>
      <c r="L420" s="133"/>
      <c r="M420" s="133"/>
      <c r="N420" s="133"/>
      <c r="O420" s="133"/>
      <c r="P420" s="133"/>
      <c r="Q420" s="133"/>
      <c r="R420" s="133"/>
      <c r="S420" s="133"/>
      <c r="T420" s="133"/>
      <c r="U420" s="156"/>
    </row>
    <row r="421" spans="9:21">
      <c r="I421" s="189"/>
      <c r="J421" s="133"/>
      <c r="K421" s="133"/>
      <c r="L421" s="133"/>
      <c r="M421" s="133"/>
      <c r="N421" s="133"/>
      <c r="O421" s="133"/>
      <c r="P421" s="133"/>
      <c r="Q421" s="133"/>
      <c r="R421" s="133"/>
      <c r="S421" s="133"/>
      <c r="T421" s="133"/>
      <c r="U421" s="156"/>
    </row>
    <row r="422" spans="9:21">
      <c r="I422" s="189"/>
      <c r="J422" s="133"/>
      <c r="K422" s="133"/>
      <c r="L422" s="133"/>
      <c r="M422" s="133"/>
      <c r="N422" s="133"/>
      <c r="O422" s="133"/>
      <c r="P422" s="133"/>
      <c r="Q422" s="133"/>
      <c r="R422" s="133"/>
      <c r="S422" s="133"/>
      <c r="T422" s="133"/>
      <c r="U422" s="156"/>
    </row>
    <row r="423" spans="9:21">
      <c r="I423" s="189"/>
      <c r="J423" s="133"/>
      <c r="K423" s="133"/>
      <c r="L423" s="133"/>
      <c r="M423" s="133"/>
      <c r="N423" s="133"/>
      <c r="O423" s="133"/>
      <c r="P423" s="133"/>
      <c r="Q423" s="133"/>
      <c r="R423" s="133"/>
      <c r="S423" s="133"/>
      <c r="T423" s="133"/>
      <c r="U423" s="156"/>
    </row>
    <row r="424" spans="9:21">
      <c r="I424" s="189"/>
      <c r="J424" s="133"/>
      <c r="K424" s="133"/>
      <c r="L424" s="133"/>
      <c r="M424" s="133"/>
      <c r="N424" s="133"/>
      <c r="O424" s="133"/>
      <c r="P424" s="133"/>
      <c r="Q424" s="133"/>
      <c r="R424" s="133"/>
      <c r="S424" s="133"/>
      <c r="T424" s="133"/>
      <c r="U424" s="156"/>
    </row>
    <row r="425" spans="9:21">
      <c r="I425" s="189"/>
      <c r="J425" s="133"/>
      <c r="K425" s="133"/>
      <c r="L425" s="133"/>
      <c r="M425" s="133"/>
      <c r="N425" s="133"/>
      <c r="O425" s="133"/>
      <c r="P425" s="133"/>
      <c r="Q425" s="133"/>
      <c r="R425" s="133"/>
      <c r="S425" s="133"/>
      <c r="T425" s="133"/>
      <c r="U425" s="156"/>
    </row>
    <row r="426" spans="9:21">
      <c r="I426" s="189"/>
      <c r="J426" s="133"/>
      <c r="K426" s="133"/>
      <c r="L426" s="133"/>
      <c r="M426" s="133"/>
      <c r="N426" s="133"/>
      <c r="O426" s="133"/>
      <c r="P426" s="133"/>
      <c r="Q426" s="133"/>
      <c r="R426" s="133"/>
      <c r="S426" s="133"/>
      <c r="T426" s="133"/>
      <c r="U426" s="156"/>
    </row>
    <row r="427" spans="9:21">
      <c r="I427" s="189"/>
      <c r="J427" s="133"/>
      <c r="K427" s="133"/>
      <c r="L427" s="133"/>
      <c r="M427" s="133"/>
      <c r="N427" s="133"/>
      <c r="O427" s="133"/>
      <c r="P427" s="133"/>
      <c r="Q427" s="133"/>
      <c r="R427" s="133"/>
      <c r="S427" s="133"/>
      <c r="T427" s="133"/>
      <c r="U427" s="156"/>
    </row>
    <row r="428" spans="9:21">
      <c r="I428" s="189"/>
      <c r="J428" s="133"/>
      <c r="K428" s="133"/>
      <c r="L428" s="133"/>
      <c r="M428" s="133"/>
      <c r="N428" s="133"/>
      <c r="O428" s="133"/>
      <c r="P428" s="133"/>
      <c r="Q428" s="133"/>
      <c r="R428" s="133"/>
      <c r="S428" s="133"/>
      <c r="T428" s="133"/>
      <c r="U428" s="156"/>
    </row>
    <row r="429" spans="9:21">
      <c r="I429" s="189"/>
      <c r="J429" s="133"/>
      <c r="K429" s="133"/>
      <c r="L429" s="133"/>
      <c r="M429" s="133"/>
      <c r="N429" s="133"/>
      <c r="O429" s="133"/>
      <c r="P429" s="133"/>
      <c r="Q429" s="133"/>
      <c r="R429" s="133"/>
      <c r="S429" s="133"/>
      <c r="T429" s="133"/>
      <c r="U429" s="156"/>
    </row>
    <row r="430" spans="9:21">
      <c r="I430" s="189"/>
      <c r="J430" s="133"/>
      <c r="K430" s="133"/>
      <c r="L430" s="133"/>
      <c r="M430" s="133"/>
      <c r="N430" s="133"/>
      <c r="O430" s="133"/>
      <c r="P430" s="133"/>
      <c r="Q430" s="133"/>
      <c r="R430" s="133"/>
      <c r="S430" s="133"/>
      <c r="T430" s="133"/>
      <c r="U430" s="156"/>
    </row>
    <row r="431" spans="9:21">
      <c r="I431" s="189"/>
      <c r="J431" s="133"/>
      <c r="K431" s="133"/>
      <c r="L431" s="133"/>
      <c r="M431" s="133"/>
      <c r="N431" s="133"/>
      <c r="O431" s="133"/>
      <c r="P431" s="133"/>
      <c r="Q431" s="133"/>
      <c r="R431" s="133"/>
      <c r="S431" s="133"/>
      <c r="T431" s="133"/>
      <c r="U431" s="156"/>
    </row>
    <row r="432" spans="9:21">
      <c r="I432" s="189"/>
      <c r="J432" s="133"/>
      <c r="K432" s="133"/>
      <c r="L432" s="133"/>
      <c r="M432" s="133"/>
      <c r="N432" s="133"/>
      <c r="O432" s="133"/>
      <c r="P432" s="133"/>
      <c r="Q432" s="133"/>
      <c r="R432" s="133"/>
      <c r="S432" s="133"/>
      <c r="T432" s="133"/>
      <c r="U432" s="156"/>
    </row>
    <row r="433" spans="9:21">
      <c r="I433" s="189"/>
      <c r="J433" s="133"/>
      <c r="K433" s="133"/>
      <c r="L433" s="133"/>
      <c r="M433" s="133"/>
      <c r="N433" s="133"/>
      <c r="O433" s="133"/>
      <c r="P433" s="133"/>
      <c r="Q433" s="133"/>
      <c r="R433" s="133"/>
      <c r="S433" s="133"/>
      <c r="T433" s="133"/>
      <c r="U433" s="156"/>
    </row>
    <row r="434" spans="9:21">
      <c r="I434" s="189"/>
      <c r="J434" s="133"/>
      <c r="K434" s="133"/>
      <c r="L434" s="133"/>
      <c r="M434" s="133"/>
      <c r="N434" s="133"/>
      <c r="O434" s="133"/>
      <c r="P434" s="133"/>
      <c r="Q434" s="133"/>
      <c r="R434" s="133"/>
      <c r="S434" s="133"/>
      <c r="T434" s="133"/>
      <c r="U434" s="156"/>
    </row>
    <row r="435" spans="9:21">
      <c r="I435" s="189"/>
      <c r="J435" s="133"/>
      <c r="K435" s="133"/>
      <c r="L435" s="133"/>
      <c r="M435" s="133"/>
      <c r="N435" s="133"/>
      <c r="O435" s="133"/>
      <c r="P435" s="133"/>
      <c r="Q435" s="133"/>
      <c r="R435" s="133"/>
      <c r="S435" s="133"/>
      <c r="T435" s="133"/>
      <c r="U435" s="156"/>
    </row>
    <row r="436" spans="9:21">
      <c r="I436" s="189"/>
      <c r="J436" s="133"/>
      <c r="K436" s="133"/>
      <c r="L436" s="133"/>
      <c r="M436" s="133"/>
      <c r="N436" s="133"/>
      <c r="O436" s="133"/>
      <c r="P436" s="133"/>
      <c r="Q436" s="133"/>
      <c r="R436" s="133"/>
      <c r="S436" s="133"/>
      <c r="T436" s="133"/>
      <c r="U436" s="156"/>
    </row>
    <row r="437" spans="9:21">
      <c r="I437" s="189"/>
      <c r="J437" s="133"/>
      <c r="K437" s="133"/>
      <c r="L437" s="133"/>
      <c r="M437" s="133"/>
      <c r="N437" s="133"/>
      <c r="O437" s="133"/>
      <c r="P437" s="133"/>
      <c r="Q437" s="133"/>
      <c r="R437" s="133"/>
      <c r="S437" s="133"/>
      <c r="T437" s="133"/>
      <c r="U437" s="156"/>
    </row>
    <row r="438" spans="9:21">
      <c r="I438" s="189"/>
      <c r="J438" s="133"/>
      <c r="K438" s="133"/>
      <c r="L438" s="133"/>
      <c r="M438" s="133"/>
      <c r="N438" s="133"/>
      <c r="O438" s="133"/>
      <c r="P438" s="133"/>
      <c r="Q438" s="133"/>
      <c r="R438" s="133"/>
      <c r="S438" s="133"/>
      <c r="T438" s="133"/>
      <c r="U438" s="156"/>
    </row>
    <row r="439" spans="9:21">
      <c r="I439" s="189"/>
      <c r="J439" s="133"/>
      <c r="K439" s="133"/>
      <c r="L439" s="133"/>
      <c r="M439" s="133"/>
      <c r="N439" s="133"/>
      <c r="O439" s="133"/>
      <c r="P439" s="133"/>
      <c r="Q439" s="133"/>
      <c r="R439" s="133"/>
      <c r="S439" s="133"/>
      <c r="T439" s="133"/>
      <c r="U439" s="156"/>
    </row>
    <row r="440" spans="9:21">
      <c r="I440" s="189"/>
      <c r="J440" s="133"/>
      <c r="K440" s="133"/>
      <c r="L440" s="133"/>
      <c r="M440" s="133"/>
      <c r="N440" s="133"/>
      <c r="O440" s="133"/>
      <c r="P440" s="133"/>
      <c r="Q440" s="133"/>
      <c r="R440" s="133"/>
      <c r="S440" s="133"/>
      <c r="T440" s="133"/>
      <c r="U440" s="156"/>
    </row>
    <row r="441" spans="9:21">
      <c r="I441" s="189"/>
      <c r="J441" s="133"/>
      <c r="K441" s="133"/>
      <c r="L441" s="133"/>
      <c r="M441" s="133"/>
      <c r="N441" s="133"/>
      <c r="O441" s="133"/>
      <c r="P441" s="133"/>
      <c r="Q441" s="133"/>
      <c r="R441" s="133"/>
      <c r="S441" s="133"/>
      <c r="T441" s="133"/>
      <c r="U441" s="156"/>
    </row>
    <row r="442" spans="9:21">
      <c r="I442" s="189"/>
      <c r="J442" s="133"/>
      <c r="K442" s="133"/>
      <c r="L442" s="133"/>
      <c r="M442" s="133"/>
      <c r="N442" s="133"/>
      <c r="O442" s="133"/>
      <c r="P442" s="133"/>
      <c r="Q442" s="133"/>
      <c r="R442" s="133"/>
      <c r="S442" s="133"/>
      <c r="T442" s="133"/>
      <c r="U442" s="156"/>
    </row>
    <row r="443" spans="9:21">
      <c r="I443" s="189"/>
      <c r="J443" s="133"/>
      <c r="K443" s="133"/>
      <c r="L443" s="133"/>
      <c r="M443" s="133"/>
      <c r="N443" s="133"/>
      <c r="O443" s="133"/>
      <c r="P443" s="133"/>
      <c r="Q443" s="133"/>
      <c r="R443" s="133"/>
      <c r="S443" s="133"/>
      <c r="T443" s="133"/>
      <c r="U443" s="156"/>
    </row>
    <row r="444" spans="9:21">
      <c r="I444" s="189"/>
      <c r="J444" s="133"/>
      <c r="K444" s="133"/>
      <c r="L444" s="133"/>
      <c r="M444" s="133"/>
      <c r="N444" s="133"/>
      <c r="O444" s="133"/>
      <c r="P444" s="133"/>
      <c r="Q444" s="133"/>
      <c r="R444" s="133"/>
      <c r="S444" s="133"/>
      <c r="T444" s="133"/>
      <c r="U444" s="156"/>
    </row>
    <row r="445" spans="9:21">
      <c r="I445" s="189"/>
      <c r="J445" s="133"/>
      <c r="K445" s="133"/>
      <c r="L445" s="133"/>
      <c r="M445" s="133"/>
      <c r="N445" s="133"/>
      <c r="O445" s="133"/>
      <c r="P445" s="133"/>
      <c r="Q445" s="133"/>
      <c r="R445" s="133"/>
      <c r="S445" s="133"/>
      <c r="T445" s="133"/>
      <c r="U445" s="156"/>
    </row>
    <row r="446" spans="9:21">
      <c r="I446" s="189"/>
      <c r="J446" s="133"/>
      <c r="K446" s="133"/>
      <c r="L446" s="133"/>
      <c r="M446" s="133"/>
      <c r="N446" s="133"/>
      <c r="O446" s="133"/>
      <c r="P446" s="133"/>
      <c r="Q446" s="133"/>
      <c r="R446" s="133"/>
      <c r="S446" s="133"/>
      <c r="T446" s="133"/>
      <c r="U446" s="156"/>
    </row>
    <row r="447" spans="9:21">
      <c r="I447" s="189"/>
      <c r="J447" s="133"/>
      <c r="K447" s="133"/>
      <c r="L447" s="133"/>
      <c r="M447" s="133"/>
      <c r="N447" s="133"/>
      <c r="O447" s="133"/>
      <c r="P447" s="133"/>
      <c r="Q447" s="133"/>
      <c r="R447" s="133"/>
      <c r="S447" s="133"/>
      <c r="T447" s="133"/>
      <c r="U447" s="156"/>
    </row>
    <row r="448" spans="9:21">
      <c r="I448" s="189"/>
      <c r="J448" s="133"/>
      <c r="K448" s="133"/>
      <c r="L448" s="133"/>
      <c r="M448" s="133"/>
      <c r="N448" s="133"/>
      <c r="O448" s="133"/>
      <c r="P448" s="133"/>
      <c r="Q448" s="133"/>
      <c r="R448" s="133"/>
      <c r="S448" s="133"/>
      <c r="T448" s="133"/>
      <c r="U448" s="156"/>
    </row>
    <row r="449" spans="9:21">
      <c r="I449" s="189"/>
      <c r="J449" s="133"/>
      <c r="K449" s="133"/>
      <c r="L449" s="133"/>
      <c r="M449" s="133"/>
      <c r="N449" s="133"/>
      <c r="O449" s="133"/>
      <c r="P449" s="133"/>
      <c r="Q449" s="133"/>
      <c r="R449" s="133"/>
      <c r="S449" s="133"/>
      <c r="T449" s="133"/>
      <c r="U449" s="156"/>
    </row>
    <row r="450" spans="9:21">
      <c r="I450" s="189"/>
      <c r="J450" s="133"/>
      <c r="K450" s="133"/>
      <c r="L450" s="133"/>
      <c r="M450" s="133"/>
      <c r="N450" s="133"/>
      <c r="O450" s="133"/>
      <c r="P450" s="133"/>
      <c r="Q450" s="133"/>
      <c r="R450" s="133"/>
      <c r="S450" s="133"/>
      <c r="T450" s="133"/>
      <c r="U450" s="156"/>
    </row>
    <row r="451" spans="9:21">
      <c r="I451" s="189"/>
      <c r="J451" s="133"/>
      <c r="K451" s="133"/>
      <c r="L451" s="133"/>
      <c r="M451" s="133"/>
      <c r="N451" s="133"/>
      <c r="O451" s="133"/>
      <c r="P451" s="133"/>
      <c r="Q451" s="133"/>
      <c r="R451" s="133"/>
      <c r="S451" s="133"/>
      <c r="T451" s="133"/>
      <c r="U451" s="156"/>
    </row>
    <row r="452" spans="9:21">
      <c r="I452" s="189"/>
      <c r="J452" s="133"/>
      <c r="K452" s="133"/>
      <c r="L452" s="133"/>
      <c r="M452" s="133"/>
      <c r="N452" s="133"/>
      <c r="O452" s="133"/>
      <c r="P452" s="133"/>
      <c r="Q452" s="133"/>
      <c r="R452" s="133"/>
      <c r="S452" s="133"/>
      <c r="T452" s="133"/>
      <c r="U452" s="156"/>
    </row>
    <row r="453" spans="9:21">
      <c r="I453" s="189"/>
      <c r="J453" s="133"/>
      <c r="K453" s="133"/>
      <c r="L453" s="133"/>
      <c r="M453" s="133"/>
      <c r="N453" s="133"/>
      <c r="O453" s="133"/>
      <c r="P453" s="133"/>
      <c r="Q453" s="133"/>
      <c r="R453" s="133"/>
      <c r="S453" s="133"/>
      <c r="T453" s="133"/>
      <c r="U453" s="156"/>
    </row>
    <row r="454" spans="9:21">
      <c r="I454" s="189"/>
      <c r="J454" s="133"/>
      <c r="K454" s="133"/>
      <c r="L454" s="133"/>
      <c r="M454" s="133"/>
      <c r="N454" s="133"/>
      <c r="O454" s="133"/>
      <c r="P454" s="133"/>
      <c r="Q454" s="133"/>
      <c r="R454" s="133"/>
      <c r="S454" s="133"/>
      <c r="T454" s="133"/>
      <c r="U454" s="156"/>
    </row>
    <row r="455" spans="9:21">
      <c r="I455" s="189"/>
      <c r="J455" s="133"/>
      <c r="K455" s="133"/>
      <c r="L455" s="133"/>
      <c r="M455" s="133"/>
      <c r="N455" s="133"/>
      <c r="O455" s="133"/>
      <c r="P455" s="133"/>
      <c r="Q455" s="133"/>
      <c r="R455" s="133"/>
      <c r="S455" s="133"/>
      <c r="T455" s="133"/>
      <c r="U455" s="156"/>
    </row>
    <row r="456" spans="9:21">
      <c r="I456" s="189"/>
      <c r="J456" s="133"/>
      <c r="K456" s="133"/>
      <c r="L456" s="133"/>
      <c r="M456" s="133"/>
      <c r="N456" s="133"/>
      <c r="O456" s="133"/>
      <c r="P456" s="133"/>
      <c r="Q456" s="133"/>
      <c r="R456" s="133"/>
      <c r="S456" s="133"/>
      <c r="T456" s="133"/>
      <c r="U456" s="156"/>
    </row>
    <row r="457" spans="9:21">
      <c r="I457" s="189"/>
      <c r="J457" s="133"/>
      <c r="K457" s="133"/>
      <c r="L457" s="133"/>
      <c r="M457" s="133"/>
      <c r="N457" s="133"/>
      <c r="O457" s="133"/>
      <c r="P457" s="133"/>
      <c r="Q457" s="133"/>
      <c r="R457" s="133"/>
      <c r="S457" s="133"/>
      <c r="T457" s="133"/>
      <c r="U457" s="156"/>
    </row>
    <row r="458" spans="9:21">
      <c r="I458" s="189"/>
      <c r="J458" s="133"/>
      <c r="K458" s="133"/>
      <c r="L458" s="133"/>
      <c r="M458" s="133"/>
      <c r="N458" s="133"/>
      <c r="O458" s="133"/>
      <c r="P458" s="133"/>
      <c r="Q458" s="133"/>
      <c r="R458" s="133"/>
      <c r="S458" s="133"/>
      <c r="T458" s="133"/>
      <c r="U458" s="156"/>
    </row>
    <row r="459" spans="9:21">
      <c r="I459" s="189"/>
      <c r="J459" s="133"/>
      <c r="K459" s="133"/>
      <c r="L459" s="133"/>
      <c r="M459" s="133"/>
      <c r="N459" s="133"/>
      <c r="O459" s="133"/>
      <c r="P459" s="133"/>
      <c r="Q459" s="133"/>
      <c r="R459" s="133"/>
      <c r="S459" s="133"/>
      <c r="T459" s="133"/>
      <c r="U459" s="156"/>
    </row>
    <row r="460" spans="9:21">
      <c r="I460" s="189"/>
      <c r="J460" s="133"/>
      <c r="K460" s="133"/>
      <c r="L460" s="133"/>
      <c r="M460" s="133"/>
      <c r="N460" s="133"/>
      <c r="O460" s="133"/>
      <c r="P460" s="133"/>
      <c r="Q460" s="133"/>
      <c r="R460" s="133"/>
      <c r="S460" s="133"/>
      <c r="T460" s="133"/>
      <c r="U460" s="156"/>
    </row>
    <row r="461" spans="9:21">
      <c r="I461" s="189"/>
      <c r="J461" s="133"/>
      <c r="K461" s="133"/>
      <c r="L461" s="133"/>
      <c r="M461" s="133"/>
      <c r="N461" s="133"/>
      <c r="O461" s="133"/>
      <c r="P461" s="133"/>
      <c r="Q461" s="133"/>
      <c r="R461" s="133"/>
      <c r="S461" s="133"/>
      <c r="T461" s="133"/>
      <c r="U461" s="156"/>
    </row>
    <row r="462" spans="9:21">
      <c r="I462" s="189"/>
      <c r="J462" s="133"/>
      <c r="K462" s="133"/>
      <c r="L462" s="133"/>
      <c r="M462" s="133"/>
      <c r="N462" s="133"/>
      <c r="O462" s="133"/>
      <c r="P462" s="133"/>
      <c r="Q462" s="133"/>
      <c r="R462" s="133"/>
      <c r="S462" s="133"/>
      <c r="T462" s="133"/>
      <c r="U462" s="156"/>
    </row>
    <row r="463" spans="9:21">
      <c r="I463" s="189"/>
      <c r="J463" s="133"/>
      <c r="K463" s="133"/>
      <c r="L463" s="133"/>
      <c r="M463" s="133"/>
      <c r="N463" s="133"/>
      <c r="O463" s="133"/>
      <c r="P463" s="133"/>
      <c r="Q463" s="133"/>
      <c r="R463" s="133"/>
      <c r="S463" s="133"/>
      <c r="T463" s="133"/>
      <c r="U463" s="156"/>
    </row>
    <row r="464" spans="9:21">
      <c r="I464" s="189"/>
      <c r="J464" s="133"/>
      <c r="K464" s="133"/>
      <c r="L464" s="133"/>
      <c r="M464" s="133"/>
      <c r="N464" s="133"/>
      <c r="O464" s="133"/>
      <c r="P464" s="133"/>
      <c r="Q464" s="133"/>
      <c r="R464" s="133"/>
      <c r="S464" s="133"/>
      <c r="T464" s="133"/>
      <c r="U464" s="156"/>
    </row>
    <row r="465" spans="9:21">
      <c r="I465" s="189"/>
      <c r="J465" s="133"/>
      <c r="K465" s="133"/>
      <c r="L465" s="133"/>
      <c r="M465" s="133"/>
      <c r="N465" s="133"/>
      <c r="O465" s="133"/>
      <c r="P465" s="133"/>
      <c r="Q465" s="133"/>
      <c r="R465" s="133"/>
      <c r="S465" s="133"/>
      <c r="T465" s="133"/>
      <c r="U465" s="156"/>
    </row>
    <row r="466" spans="9:21">
      <c r="I466" s="189"/>
      <c r="J466" s="133"/>
      <c r="K466" s="133"/>
      <c r="L466" s="133"/>
      <c r="M466" s="133"/>
      <c r="N466" s="133"/>
      <c r="O466" s="133"/>
      <c r="P466" s="133"/>
      <c r="Q466" s="133"/>
      <c r="R466" s="133"/>
      <c r="S466" s="133"/>
      <c r="T466" s="133"/>
      <c r="U466" s="156"/>
    </row>
    <row r="467" spans="9:21">
      <c r="I467" s="189"/>
      <c r="J467" s="133"/>
      <c r="K467" s="133"/>
      <c r="L467" s="133"/>
      <c r="M467" s="133"/>
      <c r="N467" s="133"/>
      <c r="O467" s="133"/>
      <c r="P467" s="133"/>
      <c r="Q467" s="133"/>
      <c r="R467" s="133"/>
      <c r="S467" s="133"/>
      <c r="T467" s="133"/>
      <c r="U467" s="156"/>
    </row>
    <row r="468" spans="9:21">
      <c r="I468" s="189"/>
      <c r="J468" s="133"/>
      <c r="K468" s="133"/>
      <c r="L468" s="133"/>
      <c r="M468" s="133"/>
      <c r="N468" s="133"/>
      <c r="O468" s="133"/>
      <c r="P468" s="133"/>
      <c r="Q468" s="133"/>
      <c r="R468" s="133"/>
      <c r="S468" s="133"/>
      <c r="T468" s="133"/>
      <c r="U468" s="156"/>
    </row>
    <row r="469" spans="9:21">
      <c r="I469" s="189"/>
      <c r="J469" s="133"/>
      <c r="K469" s="133"/>
      <c r="L469" s="133"/>
      <c r="M469" s="133"/>
      <c r="N469" s="133"/>
      <c r="O469" s="133"/>
      <c r="P469" s="133"/>
      <c r="Q469" s="133"/>
      <c r="R469" s="133"/>
      <c r="S469" s="133"/>
      <c r="T469" s="133"/>
      <c r="U469" s="156"/>
    </row>
    <row r="470" spans="9:21">
      <c r="I470" s="189"/>
      <c r="J470" s="133"/>
      <c r="K470" s="133"/>
      <c r="L470" s="133"/>
      <c r="M470" s="133"/>
      <c r="N470" s="133"/>
      <c r="O470" s="133"/>
      <c r="P470" s="133"/>
      <c r="Q470" s="133"/>
      <c r="R470" s="133"/>
      <c r="S470" s="133"/>
      <c r="T470" s="133"/>
      <c r="U470" s="156"/>
    </row>
    <row r="471" spans="9:21">
      <c r="I471" s="189"/>
      <c r="J471" s="133"/>
      <c r="K471" s="133"/>
      <c r="L471" s="133"/>
      <c r="M471" s="133"/>
      <c r="N471" s="133"/>
      <c r="O471" s="133"/>
      <c r="P471" s="133"/>
      <c r="Q471" s="133"/>
      <c r="R471" s="133"/>
      <c r="S471" s="133"/>
      <c r="T471" s="133"/>
      <c r="U471" s="156"/>
    </row>
    <row r="472" spans="9:21">
      <c r="I472" s="189"/>
      <c r="J472" s="133"/>
      <c r="K472" s="133"/>
      <c r="L472" s="133"/>
      <c r="M472" s="133"/>
      <c r="N472" s="133"/>
      <c r="O472" s="133"/>
      <c r="P472" s="133"/>
      <c r="Q472" s="133"/>
      <c r="R472" s="133"/>
      <c r="S472" s="133"/>
      <c r="T472" s="133"/>
      <c r="U472" s="156"/>
    </row>
    <row r="473" spans="9:21">
      <c r="I473" s="189"/>
      <c r="J473" s="133"/>
      <c r="K473" s="133"/>
      <c r="L473" s="133"/>
      <c r="M473" s="133"/>
      <c r="N473" s="133"/>
      <c r="O473" s="133"/>
      <c r="P473" s="133"/>
      <c r="Q473" s="133"/>
      <c r="R473" s="133"/>
      <c r="S473" s="133"/>
      <c r="T473" s="133"/>
      <c r="U473" s="156"/>
    </row>
    <row r="474" spans="9:21">
      <c r="I474" s="189"/>
      <c r="J474" s="133"/>
      <c r="K474" s="133"/>
      <c r="L474" s="133"/>
      <c r="M474" s="133"/>
      <c r="N474" s="133"/>
      <c r="O474" s="133"/>
      <c r="P474" s="133"/>
      <c r="Q474" s="133"/>
      <c r="R474" s="133"/>
      <c r="S474" s="133"/>
      <c r="T474" s="133"/>
      <c r="U474" s="156"/>
    </row>
    <row r="475" spans="9:21">
      <c r="I475" s="189"/>
      <c r="J475" s="133"/>
      <c r="K475" s="133"/>
      <c r="L475" s="133"/>
      <c r="M475" s="133"/>
      <c r="N475" s="133"/>
      <c r="O475" s="133"/>
      <c r="P475" s="133"/>
      <c r="Q475" s="133"/>
      <c r="R475" s="133"/>
      <c r="S475" s="133"/>
      <c r="T475" s="133"/>
      <c r="U475" s="156"/>
    </row>
    <row r="476" spans="9:21">
      <c r="I476" s="189"/>
      <c r="J476" s="133"/>
      <c r="K476" s="133"/>
      <c r="L476" s="133"/>
      <c r="M476" s="133"/>
      <c r="N476" s="133"/>
      <c r="O476" s="133"/>
      <c r="P476" s="133"/>
      <c r="Q476" s="133"/>
      <c r="R476" s="133"/>
      <c r="S476" s="133"/>
      <c r="T476" s="133"/>
      <c r="U476" s="156"/>
    </row>
    <row r="477" spans="9:21">
      <c r="I477" s="189"/>
      <c r="J477" s="133"/>
      <c r="K477" s="133"/>
      <c r="L477" s="133"/>
      <c r="M477" s="133"/>
      <c r="N477" s="133"/>
      <c r="O477" s="133"/>
      <c r="P477" s="133"/>
      <c r="Q477" s="133"/>
      <c r="R477" s="133"/>
      <c r="S477" s="133"/>
      <c r="T477" s="133"/>
      <c r="U477" s="156"/>
    </row>
    <row r="478" spans="9:21">
      <c r="I478" s="189"/>
      <c r="J478" s="133"/>
      <c r="K478" s="133"/>
      <c r="L478" s="133"/>
      <c r="M478" s="133"/>
      <c r="N478" s="133"/>
      <c r="O478" s="133"/>
      <c r="P478" s="133"/>
      <c r="Q478" s="133"/>
      <c r="R478" s="133"/>
      <c r="S478" s="133"/>
      <c r="T478" s="133"/>
      <c r="U478" s="156"/>
    </row>
    <row r="479" spans="9:21">
      <c r="I479" s="189"/>
      <c r="J479" s="133"/>
      <c r="K479" s="133"/>
      <c r="L479" s="133"/>
      <c r="M479" s="133"/>
      <c r="N479" s="133"/>
      <c r="O479" s="133"/>
      <c r="P479" s="133"/>
      <c r="Q479" s="133"/>
      <c r="R479" s="133"/>
      <c r="S479" s="133"/>
      <c r="T479" s="133"/>
      <c r="U479" s="156"/>
    </row>
    <row r="480" spans="9:21">
      <c r="I480" s="189"/>
      <c r="J480" s="133"/>
      <c r="K480" s="133"/>
      <c r="L480" s="133"/>
      <c r="M480" s="133"/>
      <c r="N480" s="133"/>
      <c r="O480" s="133"/>
      <c r="P480" s="133"/>
      <c r="Q480" s="133"/>
      <c r="R480" s="133"/>
      <c r="S480" s="133"/>
      <c r="T480" s="133"/>
      <c r="U480" s="156"/>
    </row>
    <row r="481" spans="9:21">
      <c r="I481" s="189"/>
      <c r="J481" s="133"/>
      <c r="K481" s="133"/>
      <c r="L481" s="133"/>
      <c r="M481" s="133"/>
      <c r="N481" s="133"/>
      <c r="O481" s="133"/>
      <c r="P481" s="133"/>
      <c r="Q481" s="133"/>
      <c r="R481" s="133"/>
      <c r="S481" s="133"/>
      <c r="T481" s="133"/>
      <c r="U481" s="156"/>
    </row>
    <row r="482" spans="9:21">
      <c r="I482" s="189"/>
      <c r="J482" s="133"/>
      <c r="K482" s="133"/>
      <c r="L482" s="133"/>
      <c r="M482" s="133"/>
      <c r="N482" s="133"/>
      <c r="O482" s="133"/>
      <c r="P482" s="133"/>
      <c r="Q482" s="133"/>
      <c r="R482" s="133"/>
      <c r="S482" s="133"/>
      <c r="T482" s="133"/>
      <c r="U482" s="156"/>
    </row>
    <row r="483" spans="9:21">
      <c r="I483" s="189"/>
      <c r="J483" s="133"/>
      <c r="K483" s="133"/>
      <c r="L483" s="133"/>
      <c r="M483" s="133"/>
      <c r="N483" s="133"/>
      <c r="O483" s="133"/>
      <c r="P483" s="133"/>
      <c r="Q483" s="133"/>
      <c r="R483" s="133"/>
      <c r="S483" s="133"/>
      <c r="T483" s="133"/>
      <c r="U483" s="156"/>
    </row>
    <row r="484" spans="9:21">
      <c r="I484" s="189"/>
      <c r="J484" s="133"/>
      <c r="K484" s="133"/>
      <c r="L484" s="133"/>
      <c r="M484" s="133"/>
      <c r="N484" s="133"/>
      <c r="O484" s="133"/>
      <c r="P484" s="133"/>
      <c r="Q484" s="133"/>
      <c r="R484" s="133"/>
      <c r="S484" s="133"/>
      <c r="T484" s="133"/>
      <c r="U484" s="156"/>
    </row>
    <row r="485" spans="9:21">
      <c r="I485" s="189"/>
      <c r="J485" s="133"/>
      <c r="K485" s="133"/>
      <c r="L485" s="133"/>
      <c r="M485" s="133"/>
      <c r="N485" s="133"/>
      <c r="O485" s="133"/>
      <c r="P485" s="133"/>
      <c r="Q485" s="133"/>
      <c r="R485" s="133"/>
      <c r="S485" s="133"/>
      <c r="T485" s="133"/>
      <c r="U485" s="156"/>
    </row>
    <row r="486" spans="9:21">
      <c r="I486" s="189"/>
      <c r="J486" s="133"/>
      <c r="K486" s="133"/>
      <c r="L486" s="133"/>
      <c r="M486" s="133"/>
      <c r="N486" s="133"/>
      <c r="O486" s="133"/>
      <c r="P486" s="133"/>
      <c r="Q486" s="133"/>
      <c r="R486" s="133"/>
      <c r="S486" s="133"/>
      <c r="T486" s="133"/>
      <c r="U486" s="156"/>
    </row>
    <row r="487" spans="9:21">
      <c r="I487" s="189"/>
      <c r="J487" s="133"/>
      <c r="K487" s="133"/>
      <c r="L487" s="133"/>
      <c r="M487" s="133"/>
      <c r="N487" s="133"/>
      <c r="O487" s="133"/>
      <c r="P487" s="133"/>
      <c r="Q487" s="133"/>
      <c r="R487" s="133"/>
      <c r="S487" s="133"/>
      <c r="T487" s="133"/>
      <c r="U487" s="156"/>
    </row>
    <row r="488" spans="9:21">
      <c r="I488" s="189"/>
      <c r="J488" s="133"/>
      <c r="K488" s="133"/>
      <c r="L488" s="133"/>
      <c r="M488" s="133"/>
      <c r="N488" s="133"/>
      <c r="O488" s="133"/>
      <c r="P488" s="133"/>
      <c r="Q488" s="133"/>
      <c r="R488" s="133"/>
      <c r="S488" s="133"/>
      <c r="T488" s="133"/>
      <c r="U488" s="156"/>
    </row>
    <row r="489" spans="9:21">
      <c r="I489" s="189"/>
      <c r="J489" s="133"/>
      <c r="K489" s="133"/>
      <c r="L489" s="133"/>
      <c r="M489" s="133"/>
      <c r="N489" s="133"/>
      <c r="O489" s="133"/>
      <c r="P489" s="133"/>
      <c r="Q489" s="133"/>
      <c r="R489" s="133"/>
      <c r="S489" s="133"/>
      <c r="T489" s="133"/>
      <c r="U489" s="156"/>
    </row>
    <row r="490" spans="9:21">
      <c r="I490" s="189"/>
      <c r="J490" s="133"/>
      <c r="K490" s="133"/>
      <c r="L490" s="133"/>
      <c r="M490" s="133"/>
      <c r="N490" s="133"/>
      <c r="O490" s="133"/>
      <c r="P490" s="133"/>
      <c r="Q490" s="133"/>
      <c r="R490" s="133"/>
      <c r="S490" s="133"/>
      <c r="T490" s="133"/>
      <c r="U490" s="156"/>
    </row>
    <row r="491" spans="9:21">
      <c r="I491" s="189"/>
      <c r="J491" s="133"/>
      <c r="K491" s="133"/>
      <c r="L491" s="133"/>
      <c r="M491" s="133"/>
      <c r="N491" s="133"/>
      <c r="O491" s="133"/>
      <c r="P491" s="133"/>
      <c r="Q491" s="133"/>
      <c r="R491" s="133"/>
      <c r="S491" s="133"/>
      <c r="T491" s="133"/>
      <c r="U491" s="156"/>
    </row>
    <row r="492" spans="9:21">
      <c r="I492" s="189"/>
      <c r="J492" s="133"/>
      <c r="K492" s="133"/>
      <c r="L492" s="133"/>
      <c r="M492" s="133"/>
      <c r="N492" s="133"/>
      <c r="O492" s="133"/>
      <c r="P492" s="133"/>
      <c r="Q492" s="133"/>
      <c r="R492" s="133"/>
      <c r="S492" s="133"/>
      <c r="T492" s="133"/>
      <c r="U492" s="156"/>
    </row>
    <row r="493" spans="9:21">
      <c r="I493" s="189"/>
      <c r="J493" s="133"/>
      <c r="K493" s="133"/>
      <c r="L493" s="133"/>
      <c r="M493" s="133"/>
      <c r="N493" s="133"/>
      <c r="O493" s="133"/>
      <c r="P493" s="133"/>
      <c r="Q493" s="133"/>
      <c r="R493" s="133"/>
      <c r="S493" s="133"/>
      <c r="T493" s="133"/>
      <c r="U493" s="156"/>
    </row>
    <row r="494" spans="9:21">
      <c r="I494" s="189"/>
      <c r="J494" s="133"/>
      <c r="K494" s="133"/>
      <c r="L494" s="133"/>
      <c r="M494" s="133"/>
      <c r="N494" s="133"/>
      <c r="O494" s="133"/>
      <c r="P494" s="133"/>
      <c r="Q494" s="133"/>
      <c r="R494" s="133"/>
      <c r="S494" s="133"/>
      <c r="T494" s="133"/>
      <c r="U494" s="156"/>
    </row>
    <row r="495" spans="9:21">
      <c r="I495" s="189"/>
      <c r="J495" s="133"/>
      <c r="K495" s="133"/>
      <c r="L495" s="133"/>
      <c r="M495" s="133"/>
      <c r="N495" s="133"/>
      <c r="O495" s="133"/>
      <c r="P495" s="133"/>
      <c r="Q495" s="133"/>
      <c r="R495" s="133"/>
      <c r="S495" s="133"/>
      <c r="T495" s="133"/>
      <c r="U495" s="156"/>
    </row>
    <row r="496" spans="9:21">
      <c r="I496" s="189"/>
      <c r="J496" s="133"/>
      <c r="K496" s="133"/>
      <c r="L496" s="133"/>
      <c r="M496" s="133"/>
      <c r="N496" s="133"/>
      <c r="O496" s="133"/>
      <c r="P496" s="133"/>
      <c r="Q496" s="133"/>
      <c r="R496" s="133"/>
      <c r="S496" s="133"/>
      <c r="T496" s="133"/>
      <c r="U496" s="156"/>
    </row>
    <row r="497" spans="9:21">
      <c r="I497" s="189"/>
      <c r="J497" s="133"/>
      <c r="K497" s="133"/>
      <c r="L497" s="133"/>
      <c r="M497" s="133"/>
      <c r="N497" s="133"/>
      <c r="O497" s="133"/>
      <c r="P497" s="133"/>
      <c r="Q497" s="133"/>
      <c r="R497" s="133"/>
      <c r="S497" s="133"/>
      <c r="T497" s="133"/>
      <c r="U497" s="156"/>
    </row>
    <row r="498" spans="9:21">
      <c r="I498" s="189"/>
      <c r="J498" s="133"/>
      <c r="K498" s="133"/>
      <c r="L498" s="133"/>
      <c r="M498" s="133"/>
      <c r="N498" s="133"/>
      <c r="O498" s="133"/>
      <c r="P498" s="133"/>
      <c r="Q498" s="133"/>
      <c r="R498" s="133"/>
      <c r="S498" s="133"/>
      <c r="T498" s="133"/>
      <c r="U498" s="156"/>
    </row>
    <row r="499" spans="9:21">
      <c r="I499" s="189"/>
      <c r="J499" s="133"/>
      <c r="K499" s="133"/>
      <c r="L499" s="133"/>
      <c r="M499" s="133"/>
      <c r="N499" s="133"/>
      <c r="O499" s="133"/>
      <c r="P499" s="133"/>
      <c r="Q499" s="133"/>
      <c r="R499" s="133"/>
      <c r="S499" s="133"/>
      <c r="T499" s="133"/>
      <c r="U499" s="156"/>
    </row>
    <row r="500" spans="9:21">
      <c r="I500" s="189"/>
      <c r="J500" s="133"/>
      <c r="K500" s="133"/>
      <c r="L500" s="133"/>
      <c r="M500" s="133"/>
      <c r="N500" s="133"/>
      <c r="O500" s="133"/>
      <c r="P500" s="133"/>
      <c r="Q500" s="133"/>
      <c r="R500" s="133"/>
      <c r="S500" s="133"/>
      <c r="T500" s="133"/>
      <c r="U500" s="156"/>
    </row>
    <row r="501" spans="9:21">
      <c r="I501" s="189"/>
      <c r="J501" s="133"/>
      <c r="K501" s="133"/>
      <c r="L501" s="133"/>
      <c r="M501" s="133"/>
      <c r="N501" s="133"/>
      <c r="O501" s="133"/>
      <c r="P501" s="133"/>
      <c r="Q501" s="133"/>
      <c r="R501" s="133"/>
      <c r="S501" s="133"/>
      <c r="T501" s="133"/>
      <c r="U501" s="156"/>
    </row>
    <row r="502" spans="9:21">
      <c r="I502" s="189"/>
      <c r="J502" s="133"/>
      <c r="K502" s="133"/>
      <c r="L502" s="133"/>
      <c r="M502" s="133"/>
      <c r="N502" s="133"/>
      <c r="O502" s="133"/>
      <c r="P502" s="133"/>
      <c r="Q502" s="133"/>
      <c r="R502" s="133"/>
      <c r="S502" s="133"/>
      <c r="T502" s="133"/>
      <c r="U502" s="156"/>
    </row>
    <row r="503" spans="9:21">
      <c r="I503" s="189"/>
      <c r="J503" s="133"/>
      <c r="K503" s="133"/>
      <c r="L503" s="133"/>
      <c r="M503" s="133"/>
      <c r="N503" s="133"/>
      <c r="O503" s="133"/>
      <c r="P503" s="133"/>
      <c r="Q503" s="133"/>
      <c r="R503" s="133"/>
      <c r="S503" s="133"/>
      <c r="T503" s="133"/>
      <c r="U503" s="156"/>
    </row>
    <row r="504" spans="9:21">
      <c r="I504" s="189"/>
      <c r="J504" s="133"/>
      <c r="K504" s="133"/>
      <c r="L504" s="133"/>
      <c r="M504" s="133"/>
      <c r="N504" s="133"/>
      <c r="O504" s="133"/>
      <c r="P504" s="133"/>
      <c r="Q504" s="133"/>
      <c r="R504" s="133"/>
      <c r="S504" s="133"/>
      <c r="T504" s="133"/>
      <c r="U504" s="156"/>
    </row>
    <row r="505" spans="9:21">
      <c r="I505" s="189"/>
      <c r="J505" s="133"/>
      <c r="K505" s="133"/>
      <c r="L505" s="133"/>
      <c r="M505" s="133"/>
      <c r="N505" s="133"/>
      <c r="O505" s="133"/>
      <c r="P505" s="133"/>
      <c r="Q505" s="133"/>
      <c r="R505" s="133"/>
      <c r="S505" s="133"/>
      <c r="T505" s="133"/>
      <c r="U505" s="156"/>
    </row>
    <row r="506" spans="9:21">
      <c r="I506" s="189"/>
      <c r="J506" s="133"/>
      <c r="K506" s="133"/>
      <c r="L506" s="133"/>
      <c r="M506" s="133"/>
      <c r="N506" s="133"/>
      <c r="O506" s="133"/>
      <c r="P506" s="133"/>
      <c r="Q506" s="133"/>
      <c r="R506" s="133"/>
      <c r="S506" s="133"/>
      <c r="T506" s="133"/>
      <c r="U506" s="156"/>
    </row>
    <row r="507" spans="9:21">
      <c r="I507" s="189"/>
      <c r="J507" s="133"/>
      <c r="K507" s="133"/>
      <c r="L507" s="133"/>
      <c r="M507" s="133"/>
      <c r="N507" s="133"/>
      <c r="O507" s="133"/>
      <c r="P507" s="133"/>
      <c r="Q507" s="133"/>
      <c r="R507" s="133"/>
      <c r="S507" s="133"/>
      <c r="T507" s="133"/>
      <c r="U507" s="156"/>
    </row>
    <row r="508" spans="9:21">
      <c r="I508" s="189"/>
      <c r="J508" s="133"/>
      <c r="K508" s="133"/>
      <c r="L508" s="133"/>
      <c r="M508" s="133"/>
      <c r="N508" s="133"/>
      <c r="O508" s="133"/>
      <c r="P508" s="133"/>
      <c r="Q508" s="133"/>
      <c r="R508" s="133"/>
      <c r="S508" s="133"/>
      <c r="T508" s="133"/>
      <c r="U508" s="156"/>
    </row>
    <row r="509" spans="9:21">
      <c r="I509" s="189"/>
      <c r="J509" s="133"/>
      <c r="K509" s="133"/>
      <c r="L509" s="133"/>
      <c r="M509" s="133"/>
      <c r="N509" s="133"/>
      <c r="O509" s="133"/>
      <c r="P509" s="133"/>
      <c r="Q509" s="133"/>
      <c r="R509" s="133"/>
      <c r="S509" s="133"/>
      <c r="T509" s="133"/>
      <c r="U509" s="156"/>
    </row>
    <row r="510" spans="9:21">
      <c r="I510" s="189"/>
      <c r="J510" s="133"/>
      <c r="K510" s="133"/>
      <c r="L510" s="133"/>
      <c r="M510" s="133"/>
      <c r="N510" s="133"/>
      <c r="O510" s="133"/>
      <c r="P510" s="133"/>
      <c r="Q510" s="133"/>
      <c r="R510" s="133"/>
      <c r="S510" s="133"/>
      <c r="T510" s="133"/>
      <c r="U510" s="156"/>
    </row>
    <row r="511" spans="9:21">
      <c r="I511" s="189"/>
      <c r="J511" s="133"/>
      <c r="K511" s="133"/>
      <c r="L511" s="133"/>
      <c r="M511" s="133"/>
      <c r="N511" s="133"/>
      <c r="O511" s="133"/>
      <c r="P511" s="133"/>
      <c r="Q511" s="133"/>
      <c r="R511" s="133"/>
      <c r="S511" s="133"/>
      <c r="T511" s="133"/>
      <c r="U511" s="156"/>
    </row>
    <row r="512" spans="9:21">
      <c r="I512" s="189"/>
      <c r="J512" s="133"/>
      <c r="K512" s="133"/>
      <c r="L512" s="133"/>
      <c r="M512" s="133"/>
      <c r="N512" s="133"/>
      <c r="O512" s="133"/>
      <c r="P512" s="133"/>
      <c r="Q512" s="133"/>
      <c r="R512" s="133"/>
      <c r="S512" s="133"/>
      <c r="T512" s="133"/>
      <c r="U512" s="156"/>
    </row>
    <row r="513" spans="9:21">
      <c r="I513" s="189"/>
      <c r="J513" s="133"/>
      <c r="K513" s="133"/>
      <c r="L513" s="133"/>
      <c r="M513" s="133"/>
      <c r="N513" s="133"/>
      <c r="O513" s="133"/>
      <c r="P513" s="133"/>
      <c r="Q513" s="133"/>
      <c r="R513" s="133"/>
      <c r="S513" s="133"/>
      <c r="T513" s="133"/>
      <c r="U513" s="156"/>
    </row>
    <row r="514" spans="9:21">
      <c r="I514" s="189"/>
      <c r="J514" s="133"/>
      <c r="K514" s="133"/>
      <c r="L514" s="133"/>
      <c r="M514" s="133"/>
      <c r="N514" s="133"/>
      <c r="O514" s="133"/>
      <c r="P514" s="133"/>
      <c r="Q514" s="133"/>
      <c r="R514" s="133"/>
      <c r="S514" s="133"/>
      <c r="T514" s="133"/>
      <c r="U514" s="156"/>
    </row>
    <row r="515" spans="9:21">
      <c r="I515" s="189"/>
      <c r="J515" s="133"/>
      <c r="K515" s="133"/>
      <c r="L515" s="133"/>
      <c r="M515" s="133"/>
      <c r="N515" s="133"/>
      <c r="O515" s="133"/>
      <c r="P515" s="133"/>
      <c r="Q515" s="133"/>
      <c r="R515" s="133"/>
      <c r="S515" s="133"/>
      <c r="T515" s="133"/>
      <c r="U515" s="156"/>
    </row>
  </sheetData>
  <dataConsolidate/>
  <mergeCells count="117">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{F3E58B25-0CFB-4171-8D8A-CD6890A568C3}</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{1E74050E-0034-4ECB-A378-8F6ECC156570}</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{EE7607B6-A7B5-4569-8356-38F876C74C4D}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{A81860A5-08F7-4B95-8D09-E6395D432135}</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F3E58B25-0CFB-4171-8D8A-CD6890A568C3}">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1E74050E-0034-4ECB-A378-8F6ECC156570}">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EE7607B6-A7B5-4569-8356-38F876C74C4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A81860A5-08F7-4B95-8D09-E6395D432135}">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disablePrompts="1" count="11">
        <x14:dataValidation type="list" allowBlank="1" showInputMessage="1" showErrorMessage="1" xr:uid="{228B8DA8-CCB6-462C-9CE5-D9024E976F6B}">
          <x14:formula1>
            <xm:f>'NO SE EDITA'!$K$3:$K$6</xm:f>
          </x14:formula1>
          <xm:sqref>H43:H46</xm:sqref>
        </x14:dataValidation>
        <x14:dataValidation type="list" allowBlank="1" showInputMessage="1" showErrorMessage="1" xr:uid="{334884D6-A23F-4DCE-85EB-149AC7FAE29C}">
          <x14:formula1>
            <xm:f>'NO SE EDITA'!$L$3:$L$6</xm:f>
          </x14:formula1>
          <xm:sqref>I43:I46</xm:sqref>
        </x14:dataValidation>
        <x14:dataValidation type="list" allowBlank="1" showInputMessage="1" showErrorMessage="1" xr:uid="{52241173-E985-44E4-A5B5-8481B66C28E9}">
          <x14:formula1>
            <xm:f>'NO SE EDITA'!$C$3:$C$6</xm:f>
          </x14:formula1>
          <xm:sqref>D28:E28</xm:sqref>
        </x14:dataValidation>
        <x14:dataValidation type="list" allowBlank="1" showInputMessage="1" showErrorMessage="1" xr:uid="{871874EF-47F1-4F00-BAC7-B3CF66270F23}">
          <x14:formula1>
            <xm:f>'NO SE EDITA'!$G$3:$G$5</xm:f>
          </x14:formula1>
          <xm:sqref>B32:E32 D36:E36 H40:I40</xm:sqref>
        </x14:dataValidation>
        <x14:dataValidation type="list" allowBlank="1" showInputMessage="1" showErrorMessage="1" xr:uid="{91E6593B-EA0E-47DA-A978-1317DE7898B2}">
          <x14:formula1>
            <xm:f>'NO SE EDITA'!$H$3:$H$4</xm:f>
          </x14:formula1>
          <xm:sqref>F32:I32</xm:sqref>
        </x14:dataValidation>
        <x14:dataValidation type="list" allowBlank="1" showInputMessage="1" showErrorMessage="1" xr:uid="{33647C62-C4FF-48F2-B499-F924823A0A08}">
          <x14:formula1>
            <xm:f>'NO SE EDITA'!$D$3:$D$4</xm:f>
          </x14:formula1>
          <xm:sqref>F28</xm:sqref>
        </x14:dataValidation>
        <x14:dataValidation type="list" allowBlank="1" showInputMessage="1" showErrorMessage="1" xr:uid="{D75A03B0-9450-4AD4-B119-7A33CCE26F7D}">
          <x14:formula1>
            <xm:f>'NO SE EDITA'!$B$3:$B$4</xm:f>
          </x14:formula1>
          <xm:sqref>B27:C28</xm:sqref>
        </x14:dataValidation>
        <x14:dataValidation type="list" allowBlank="1" showInputMessage="1" showErrorMessage="1" xr:uid="{82AC9506-52FE-4629-8FBB-4808BDDC743A}">
          <x14:formula1>
            <xm:f>'NO SE EDITA'!$M$3:$M$4</xm:f>
          </x14:formula1>
          <xm:sqref>D37:E37</xm:sqref>
        </x14:dataValidation>
        <x14:dataValidation type="list" allowBlank="1" showInputMessage="1" showErrorMessage="1" xr:uid="{65AE6552-4FFE-41B8-BBE0-A7DF9FD6693A}">
          <x14:formula1>
            <xm:f>'NO SE EDITA'!$E$3:$E$4</xm:f>
          </x14:formula1>
          <xm:sqref>B30:E30</xm:sqref>
        </x14:dataValidation>
        <x14:dataValidation type="list" allowBlank="1" showInputMessage="1" showErrorMessage="1" xr:uid="{119F9CD1-140E-4EBA-BF8F-8B9FEE53B80C}">
          <x14:formula1>
            <xm:f>'NO SE EDITA'!$F$3:$F$4</xm:f>
          </x14:formula1>
          <xm:sqref>F30:I30</xm:sqref>
        </x14:dataValidation>
        <x14:dataValidation type="list" allowBlank="1" showInputMessage="1" showErrorMessage="1" xr:uid="{872E40D8-F882-49D9-8D71-5510CD1EF1B4}">
          <x14:formula1>
            <xm:f>'NO SE EDITA'!$J$3:$J$6</xm:f>
          </x14:formula1>
          <xm:sqref>F40:G40</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1B487-4E36-42EF-A57E-5D82AB49144C}">
  <dimension ref="A2:J79"/>
  <sheetViews>
    <sheetView topLeftCell="A17" zoomScale="80" zoomScaleNormal="80" workbookViewId="0">
      <selection activeCell="H23" sqref="H23:I25"/>
    </sheetView>
  </sheetViews>
  <sheetFormatPr baseColWidth="10" defaultRowHeight="12.75"/>
  <cols>
    <col min="1" max="1" width="4.33203125" style="133" customWidth="1"/>
    <col min="2" max="3" width="15.83203125" style="133" customWidth="1"/>
    <col min="4" max="8" width="17.83203125" style="133" customWidth="1"/>
    <col min="9" max="9" width="23.5" style="133" customWidth="1"/>
    <col min="10" max="16384" width="12" style="133"/>
  </cols>
  <sheetData>
    <row r="2" spans="2:9" ht="18" customHeight="1"/>
    <row r="3" spans="2:9" ht="15" customHeight="1"/>
    <row r="4" spans="2:9" ht="34.5" customHeight="1">
      <c r="B4" s="465" t="s">
        <v>38</v>
      </c>
      <c r="C4" s="469"/>
      <c r="D4" s="469"/>
      <c r="E4" s="469"/>
      <c r="F4" s="469"/>
      <c r="G4" s="469"/>
      <c r="H4" s="469"/>
      <c r="I4" s="469"/>
    </row>
    <row r="5" spans="2:9" ht="19.5" customHeight="1">
      <c r="B5" s="460" t="s">
        <v>353</v>
      </c>
      <c r="C5" s="470"/>
      <c r="D5" s="470"/>
      <c r="E5" s="470"/>
      <c r="F5" s="470"/>
      <c r="G5" s="470"/>
      <c r="H5" s="470"/>
      <c r="I5" s="470"/>
    </row>
    <row r="6" spans="2:9" ht="31.5" customHeight="1">
      <c r="B6" s="622" t="s">
        <v>39</v>
      </c>
      <c r="C6" s="623"/>
      <c r="D6" s="570" t="str">
        <f>'FORMATO 2. POA - MIR'!D4:F4</f>
        <v>SECRETARIA GENERAL MUNICIPAL</v>
      </c>
      <c r="E6" s="624"/>
      <c r="F6" s="622" t="s">
        <v>42</v>
      </c>
      <c r="G6" s="625"/>
      <c r="H6" s="626">
        <v>2026</v>
      </c>
      <c r="I6" s="626"/>
    </row>
    <row r="7" spans="2:9" ht="54" customHeight="1">
      <c r="B7" s="612" t="s">
        <v>40</v>
      </c>
      <c r="C7" s="613"/>
      <c r="D7" s="558" t="s">
        <v>535</v>
      </c>
      <c r="E7" s="614"/>
      <c r="F7" s="612" t="s">
        <v>43</v>
      </c>
      <c r="G7" s="615"/>
      <c r="H7" s="472" t="s">
        <v>529</v>
      </c>
      <c r="I7" s="472"/>
    </row>
    <row r="8" spans="2:9" ht="41.25" customHeight="1">
      <c r="B8" s="616" t="s">
        <v>41</v>
      </c>
      <c r="C8" s="617"/>
      <c r="D8" s="618" t="s">
        <v>543</v>
      </c>
      <c r="E8" s="619"/>
      <c r="F8" s="620" t="s">
        <v>44</v>
      </c>
      <c r="G8" s="621"/>
      <c r="H8" s="472" t="s">
        <v>538</v>
      </c>
      <c r="I8" s="472"/>
    </row>
    <row r="9" spans="2:9">
      <c r="B9" s="479" t="s">
        <v>89</v>
      </c>
      <c r="C9" s="479"/>
      <c r="D9" s="479"/>
      <c r="E9" s="479"/>
      <c r="F9" s="479"/>
      <c r="G9" s="479"/>
      <c r="H9" s="479"/>
      <c r="I9" s="479"/>
    </row>
    <row r="10" spans="2:9" ht="136.5" customHeight="1">
      <c r="B10" s="473" t="s">
        <v>90</v>
      </c>
      <c r="C10" s="473"/>
      <c r="D10" s="472" t="str">
        <f>'FORMATO 2. POA - MIR'!C9</f>
        <v xml:space="preserve">ACUERDO 4. DESARROLLO SOSTENIBLE E INFRAESTRUCTURA SOLIDA Y TRASFORMADORA </v>
      </c>
      <c r="E10" s="601"/>
      <c r="F10" s="480" t="s">
        <v>91</v>
      </c>
      <c r="G10" s="480"/>
      <c r="H10" s="608" t="str">
        <f>'FORMATO 2. POA - MIR'!E9</f>
        <v>4.1 .3 Fortalecer la infraestructura eléctrica y la conectividad digital, garantizando servicios eficientes, mejorando la calidad de vida de las y los Zapotlanenses. 
4.1 .4 Generar mejores carreteras y caminos municipales, brindando mayor seguridad en los traslados de los usuarios de transporte público, como particulares en el municipio.</v>
      </c>
      <c r="I10" s="602"/>
    </row>
    <row r="11" spans="2:9" ht="120.75" customHeight="1">
      <c r="B11" s="480" t="s">
        <v>92</v>
      </c>
      <c r="C11" s="480"/>
      <c r="D11" s="472" t="str">
        <f>'FORMATO 2. POA - MIR'!C10</f>
        <v xml:space="preserve">ACUERDO 4. DESARROLLO SOSTENIBLE E INFRAESTRUCTURA SOLIDA Y TRASFORMADORA ZAPOTLÁN </v>
      </c>
      <c r="E11" s="601"/>
      <c r="F11" s="480" t="s">
        <v>94</v>
      </c>
      <c r="G11" s="480"/>
      <c r="H11" s="608" t="str">
        <f>'FORMATO 2. POA - MIR'!E10</f>
        <v>4.1.3.1 Ampliar la cobertura y mejorar la eficiencia de los servicios de electrificación y alumbrado público. Priorizando zonas con mayor rezago.	
4.1 .4.1 Rehabilitar carreteras, caminos rurales, brechas y puentes del municipio, optimizando los tiempos de traslado de los pobladores de Zapotlán.</v>
      </c>
      <c r="I11" s="602"/>
    </row>
    <row r="12" spans="2:9" ht="96" customHeight="1">
      <c r="B12" s="607" t="s">
        <v>95</v>
      </c>
      <c r="C12" s="607"/>
      <c r="D12" s="596" t="str">
        <f>'FORMATO 2. POA - MIR'!C11</f>
        <v xml:space="preserve">4.1 Garantizar la correcta gestión de recursos, detonando la infraestructura social y sostenible atreves de financiamiento de obras, acciones sociales básicas e inversiones que beneficien directamente a la población de Zapotlán. </v>
      </c>
      <c r="E12" s="596"/>
      <c r="F12" s="480" t="s">
        <v>96</v>
      </c>
      <c r="G12" s="480"/>
      <c r="H12" s="608" t="str">
        <f>'FORMATO 2. POA - MIR'!E11</f>
        <v>4.1.4.2 Promover las buenas prácticas y colaboración de mantenimiento y cuidado de las calles en el municipio, propiciando mejor calidad para los transeúntes de las localidades.</v>
      </c>
      <c r="I12" s="602"/>
    </row>
    <row r="13" spans="2:9" ht="15" customHeight="1">
      <c r="B13" s="609" t="s">
        <v>354</v>
      </c>
      <c r="C13" s="610"/>
      <c r="D13" s="610"/>
      <c r="E13" s="610"/>
      <c r="F13" s="610"/>
      <c r="G13" s="610"/>
      <c r="H13" s="610"/>
      <c r="I13" s="611"/>
    </row>
    <row r="14" spans="2:9">
      <c r="B14" s="473" t="s">
        <v>45</v>
      </c>
      <c r="C14" s="473"/>
      <c r="D14" s="473"/>
      <c r="E14" s="473"/>
      <c r="F14" s="473"/>
      <c r="G14" s="473"/>
      <c r="H14" s="473"/>
      <c r="I14" s="473"/>
    </row>
    <row r="15" spans="2:9">
      <c r="B15" s="498" t="str">
        <f>'FORMATO 2. POA - MIR'!B23</f>
        <v>Limpieza urbana en calles</v>
      </c>
      <c r="C15" s="498"/>
      <c r="D15" s="498"/>
      <c r="E15" s="498"/>
      <c r="F15" s="498"/>
      <c r="G15" s="498"/>
      <c r="H15" s="498"/>
      <c r="I15" s="498"/>
    </row>
    <row r="16" spans="2:9">
      <c r="B16" s="473" t="s">
        <v>48</v>
      </c>
      <c r="C16" s="473"/>
      <c r="D16" s="473"/>
      <c r="E16" s="473"/>
      <c r="F16" s="473"/>
      <c r="G16" s="473"/>
      <c r="H16" s="473"/>
      <c r="I16" s="473"/>
    </row>
    <row r="17" spans="2:9" ht="39" customHeight="1">
      <c r="B17" s="472" t="str">
        <f>'FORMATO 2. POA - MIR'!C23</f>
        <v>Organizar acciones permanentes destinadas a preservar la imagen, salubridad y funcionalidad de la vía pública manteniendo entornos seguros, transitables y estéticamente agradables para la ciudadanía</v>
      </c>
      <c r="C17" s="472"/>
      <c r="D17" s="472"/>
      <c r="E17" s="472"/>
      <c r="F17" s="472"/>
      <c r="G17" s="472"/>
      <c r="H17" s="472"/>
      <c r="I17" s="472"/>
    </row>
    <row r="18" spans="2:9" ht="18.75" customHeight="1">
      <c r="B18" s="499" t="s">
        <v>355</v>
      </c>
      <c r="C18" s="499"/>
      <c r="D18" s="499"/>
      <c r="E18" s="499"/>
      <c r="F18" s="499"/>
      <c r="G18" s="499"/>
      <c r="H18" s="499"/>
      <c r="I18" s="499"/>
    </row>
    <row r="19" spans="2:9">
      <c r="B19" s="475" t="s">
        <v>340</v>
      </c>
      <c r="C19" s="475"/>
      <c r="D19" s="475"/>
      <c r="E19" s="475"/>
      <c r="F19" s="475"/>
      <c r="G19" s="475"/>
      <c r="H19" s="475"/>
      <c r="I19" s="475"/>
    </row>
    <row r="20" spans="2:9">
      <c r="B20" s="472" t="str">
        <f>CALENDARIZACION!E38</f>
        <v>PLUR = (PLURP / PLURR) * 100</v>
      </c>
      <c r="C20" s="472"/>
      <c r="D20" s="472"/>
      <c r="E20" s="472"/>
      <c r="F20" s="472"/>
      <c r="G20" s="472"/>
      <c r="H20" s="472"/>
      <c r="I20" s="472"/>
    </row>
    <row r="21" spans="2:9">
      <c r="B21" s="475" t="s">
        <v>341</v>
      </c>
      <c r="C21" s="475"/>
      <c r="D21" s="475"/>
      <c r="E21" s="475"/>
      <c r="F21" s="475"/>
      <c r="G21" s="475"/>
      <c r="H21" s="475"/>
      <c r="I21" s="475"/>
    </row>
    <row r="22" spans="2:9" ht="25.5" customHeight="1">
      <c r="B22" s="486" t="s">
        <v>105</v>
      </c>
      <c r="C22" s="487"/>
      <c r="D22" s="488" t="s">
        <v>342</v>
      </c>
      <c r="E22" s="488"/>
      <c r="F22" s="487" t="s">
        <v>343</v>
      </c>
      <c r="G22" s="487"/>
      <c r="H22" s="480" t="s">
        <v>142</v>
      </c>
      <c r="I22" s="480"/>
    </row>
    <row r="23" spans="2:9" ht="53.25" customHeight="1">
      <c r="B23" s="601" t="s">
        <v>588</v>
      </c>
      <c r="C23" s="602"/>
      <c r="D23" s="605" t="s">
        <v>108</v>
      </c>
      <c r="E23" s="606"/>
      <c r="F23" s="601" t="str">
        <f>CALENDARIZACION!C38</f>
        <v>PLUR
Porcentaje de limpiezas urbanas realizadas</v>
      </c>
      <c r="G23" s="602"/>
      <c r="H23" s="518" t="str">
        <f>'FORMATO 2. POA - MIR'!E16</f>
        <v xml:space="preserve">Medios de verificación:Carpetas digitales, Carpetas físicas, Solicitudes ciudadanas y Archivos de control e inspecciones físicas.
Fuente de información: Estadísticas  de Población y Vivienda (INEGI), Estadísticas Datamun (CONEVAL)
https://sigeh.hidalgo.gob.mx/pags/info_reg/municipal/13082%20-%20Zapotl%C3%A1n%20de%20Ju%C3%A1rez.pdf
Periodicidad: Trimestral
Resguardante: DIRECCIÓN DE SERVICIOS PUBLICOS MUNICIPALES </v>
      </c>
      <c r="I23" s="506"/>
    </row>
    <row r="24" spans="2:9" ht="55.5" customHeight="1">
      <c r="B24" s="601" t="s">
        <v>589</v>
      </c>
      <c r="C24" s="602"/>
      <c r="D24" s="603" t="s">
        <v>108</v>
      </c>
      <c r="E24" s="604"/>
      <c r="F24" s="587" t="str">
        <f>CALENDARIZACION!D38</f>
        <v>PLURP
Porcentaje de limpiezas urbanas programadas</v>
      </c>
      <c r="G24" s="588"/>
      <c r="H24" s="519"/>
      <c r="I24" s="508"/>
    </row>
    <row r="25" spans="2:9" ht="122.25" customHeight="1">
      <c r="B25" s="601" t="s">
        <v>590</v>
      </c>
      <c r="C25" s="602"/>
      <c r="D25" s="478" t="s">
        <v>108</v>
      </c>
      <c r="E25" s="478"/>
      <c r="F25" s="472" t="str">
        <f>CALENDARIZACION!D39</f>
        <v>PLURR
Porcentaje de limpiezas urbanas realizadas</v>
      </c>
      <c r="G25" s="472"/>
      <c r="H25" s="520"/>
      <c r="I25" s="510"/>
    </row>
    <row r="26" spans="2:9" ht="12.75" customHeight="1">
      <c r="B26" s="504" t="s">
        <v>145</v>
      </c>
      <c r="C26" s="504"/>
      <c r="D26" s="504"/>
      <c r="E26" s="504"/>
      <c r="F26" s="504"/>
      <c r="G26" s="504"/>
      <c r="H26" s="504"/>
      <c r="I26" s="504"/>
    </row>
    <row r="27" spans="2:9" ht="15.75" customHeight="1">
      <c r="B27" s="473" t="s">
        <v>28</v>
      </c>
      <c r="C27" s="473"/>
      <c r="D27" s="473" t="s">
        <v>46</v>
      </c>
      <c r="E27" s="473"/>
      <c r="F27" s="473" t="s">
        <v>47</v>
      </c>
      <c r="G27" s="473"/>
      <c r="H27" s="473"/>
      <c r="I27" s="473"/>
    </row>
    <row r="28" spans="2:9" ht="18" customHeight="1">
      <c r="B28" s="472" t="s">
        <v>100</v>
      </c>
      <c r="C28" s="472"/>
      <c r="D28" s="472" t="s">
        <v>98</v>
      </c>
      <c r="E28" s="472"/>
      <c r="F28" s="472" t="s">
        <v>220</v>
      </c>
      <c r="G28" s="472"/>
      <c r="H28" s="472"/>
      <c r="I28" s="472"/>
    </row>
    <row r="29" spans="2:9" ht="18" customHeight="1">
      <c r="B29" s="473" t="s">
        <v>127</v>
      </c>
      <c r="C29" s="473"/>
      <c r="D29" s="473"/>
      <c r="E29" s="473"/>
      <c r="F29" s="474" t="s">
        <v>130</v>
      </c>
      <c r="G29" s="475"/>
      <c r="H29" s="475"/>
      <c r="I29" s="475"/>
    </row>
    <row r="30" spans="2:9" ht="13.5" customHeight="1">
      <c r="B30" s="584" t="s">
        <v>108</v>
      </c>
      <c r="C30" s="585"/>
      <c r="D30" s="585"/>
      <c r="E30" s="586"/>
      <c r="F30" s="595" t="s">
        <v>196</v>
      </c>
      <c r="G30" s="596"/>
      <c r="H30" s="596"/>
      <c r="I30" s="597"/>
    </row>
    <row r="31" spans="2:9" ht="15.75" customHeight="1">
      <c r="B31" s="598" t="s">
        <v>82</v>
      </c>
      <c r="C31" s="599"/>
      <c r="D31" s="599"/>
      <c r="E31" s="600"/>
      <c r="F31" s="474" t="s">
        <v>131</v>
      </c>
      <c r="G31" s="475"/>
      <c r="H31" s="475"/>
      <c r="I31" s="475"/>
    </row>
    <row r="32" spans="2:9" ht="15.75" customHeight="1">
      <c r="B32" s="584" t="s">
        <v>109</v>
      </c>
      <c r="C32" s="585"/>
      <c r="D32" s="585"/>
      <c r="E32" s="586"/>
      <c r="F32" s="587" t="s">
        <v>110</v>
      </c>
      <c r="G32" s="588"/>
      <c r="H32" s="588"/>
      <c r="I32" s="589"/>
    </row>
    <row r="33" spans="1:10" ht="14.25" customHeight="1">
      <c r="B33" s="479" t="s">
        <v>148</v>
      </c>
      <c r="C33" s="479"/>
      <c r="D33" s="479"/>
      <c r="E33" s="479"/>
      <c r="F33" s="479"/>
      <c r="G33" s="479"/>
      <c r="H33" s="479"/>
      <c r="I33" s="479"/>
    </row>
    <row r="34" spans="1:10" ht="13.5" customHeight="1">
      <c r="B34" s="502" t="s">
        <v>345</v>
      </c>
      <c r="C34" s="502"/>
      <c r="D34" s="502"/>
      <c r="E34" s="502"/>
      <c r="F34" s="475" t="s">
        <v>346</v>
      </c>
      <c r="G34" s="475"/>
      <c r="H34" s="475"/>
      <c r="I34" s="475"/>
    </row>
    <row r="35" spans="1:10">
      <c r="B35" s="590" t="s">
        <v>151</v>
      </c>
      <c r="C35" s="591"/>
      <c r="D35" s="592">
        <f>CALENDARIZACION!R38</f>
        <v>720</v>
      </c>
      <c r="E35" s="593"/>
      <c r="F35" s="570" t="s">
        <v>115</v>
      </c>
      <c r="G35" s="571"/>
      <c r="H35" s="594" t="s">
        <v>116</v>
      </c>
      <c r="I35" s="594"/>
    </row>
    <row r="36" spans="1:10">
      <c r="B36" s="580" t="s">
        <v>117</v>
      </c>
      <c r="C36" s="581"/>
      <c r="D36" s="582" t="s">
        <v>109</v>
      </c>
      <c r="E36" s="583"/>
      <c r="F36" s="558" t="s">
        <v>344</v>
      </c>
      <c r="G36" s="559"/>
      <c r="H36" s="513" t="s">
        <v>119</v>
      </c>
      <c r="I36" s="513"/>
    </row>
    <row r="37" spans="1:10">
      <c r="B37" s="580" t="s">
        <v>49</v>
      </c>
      <c r="C37" s="581"/>
      <c r="D37" s="582" t="s">
        <v>195</v>
      </c>
      <c r="E37" s="583"/>
      <c r="F37" s="558" t="s">
        <v>120</v>
      </c>
      <c r="G37" s="559"/>
      <c r="H37" s="511" t="s">
        <v>121</v>
      </c>
      <c r="I37" s="511"/>
    </row>
    <row r="38" spans="1:10">
      <c r="B38" s="572" t="s">
        <v>356</v>
      </c>
      <c r="C38" s="573"/>
      <c r="D38" s="573"/>
      <c r="E38" s="573"/>
      <c r="F38" s="573"/>
      <c r="G38" s="573"/>
      <c r="H38" s="573"/>
      <c r="I38" s="573"/>
    </row>
    <row r="39" spans="1:10">
      <c r="B39" s="574" t="s">
        <v>236</v>
      </c>
      <c r="C39" s="575"/>
      <c r="D39" s="575"/>
      <c r="E39" s="576"/>
      <c r="F39" s="577" t="s">
        <v>50</v>
      </c>
      <c r="G39" s="578"/>
      <c r="H39" s="480" t="s">
        <v>146</v>
      </c>
      <c r="I39" s="480"/>
    </row>
    <row r="40" spans="1:10">
      <c r="B40" s="490">
        <f>D43</f>
        <v>180</v>
      </c>
      <c r="C40" s="490"/>
      <c r="D40" s="490"/>
      <c r="E40" s="490"/>
      <c r="F40" s="579">
        <v>2026</v>
      </c>
      <c r="G40" s="579"/>
      <c r="H40" s="472" t="s">
        <v>109</v>
      </c>
      <c r="I40" s="472"/>
    </row>
    <row r="41" spans="1:10">
      <c r="B41" s="563" t="s">
        <v>149</v>
      </c>
      <c r="C41" s="564"/>
      <c r="D41" s="564"/>
      <c r="E41" s="564"/>
      <c r="F41" s="564"/>
      <c r="G41" s="564"/>
      <c r="H41" s="564"/>
      <c r="I41" s="565"/>
    </row>
    <row r="42" spans="1:10" ht="36">
      <c r="B42" s="566" t="s">
        <v>123</v>
      </c>
      <c r="C42" s="567"/>
      <c r="D42" s="141" t="s">
        <v>150</v>
      </c>
      <c r="E42" s="142" t="s">
        <v>85</v>
      </c>
      <c r="F42" s="568" t="s">
        <v>86</v>
      </c>
      <c r="G42" s="569"/>
      <c r="H42" s="114" t="s">
        <v>75</v>
      </c>
      <c r="I42" s="114" t="s">
        <v>76</v>
      </c>
    </row>
    <row r="43" spans="1:10">
      <c r="B43" s="570" t="s">
        <v>284</v>
      </c>
      <c r="C43" s="571"/>
      <c r="D43" s="117">
        <f>SUM(CALENDARIZACION!F38:H38)</f>
        <v>180</v>
      </c>
      <c r="E43" s="118">
        <v>0</v>
      </c>
      <c r="F43" s="514">
        <f>SUM(CALENDARIZACION!F39:H39)</f>
        <v>180</v>
      </c>
      <c r="G43" s="514"/>
      <c r="H43" s="144">
        <v>46027</v>
      </c>
      <c r="I43" s="144">
        <v>46111</v>
      </c>
      <c r="J43" s="152"/>
    </row>
    <row r="44" spans="1:10">
      <c r="B44" s="558" t="s">
        <v>285</v>
      </c>
      <c r="C44" s="559"/>
      <c r="D44" s="117">
        <f>SUM(CALENDARIZACION!I38:K38)</f>
        <v>180</v>
      </c>
      <c r="E44" s="120">
        <v>0</v>
      </c>
      <c r="F44" s="514">
        <f>SUM(CALENDARIZACION!I39:K39)</f>
        <v>0</v>
      </c>
      <c r="G44" s="514"/>
      <c r="H44" s="144"/>
      <c r="I44" s="144"/>
      <c r="J44" s="152"/>
    </row>
    <row r="45" spans="1:10">
      <c r="B45" s="558" t="s">
        <v>133</v>
      </c>
      <c r="C45" s="559"/>
      <c r="D45" s="117">
        <f>SUM(CALENDARIZACION!L38:N38)</f>
        <v>180</v>
      </c>
      <c r="E45" s="118">
        <v>0</v>
      </c>
      <c r="F45" s="514">
        <f>SUM(CALENDARIZACION!L39:N39)</f>
        <v>0</v>
      </c>
      <c r="G45" s="514"/>
      <c r="H45" s="144"/>
      <c r="I45" s="144"/>
    </row>
    <row r="46" spans="1:10">
      <c r="B46" s="560" t="s">
        <v>286</v>
      </c>
      <c r="C46" s="561"/>
      <c r="D46" s="121">
        <f>SUM(CALENDARIZACION!O38:Q38)</f>
        <v>180</v>
      </c>
      <c r="E46" s="122">
        <v>0</v>
      </c>
      <c r="F46" s="562">
        <f>SUM(CALENDARIZACION!O39:Q39)</f>
        <v>0</v>
      </c>
      <c r="G46" s="562"/>
      <c r="H46" s="144"/>
      <c r="I46" s="144"/>
    </row>
    <row r="47" spans="1:10" ht="24">
      <c r="B47" s="493" t="s">
        <v>352</v>
      </c>
      <c r="C47" s="493"/>
      <c r="D47" s="145">
        <f>CALENDARIZACION!R38</f>
        <v>720</v>
      </c>
      <c r="E47" s="145">
        <v>0</v>
      </c>
      <c r="F47" s="494">
        <f>CALENDARIZACION!R39</f>
        <v>180</v>
      </c>
      <c r="G47" s="494"/>
      <c r="H47" s="115" t="s">
        <v>152</v>
      </c>
      <c r="I47" s="146">
        <f>CALENDARIZACION!U38</f>
        <v>0.25</v>
      </c>
    </row>
    <row r="48" spans="1:10">
      <c r="A48" s="521"/>
      <c r="B48" s="521"/>
      <c r="C48" s="521"/>
      <c r="D48" s="521"/>
      <c r="E48" s="521"/>
      <c r="F48" s="521"/>
      <c r="G48" s="521"/>
      <c r="H48" s="521"/>
      <c r="I48" s="521"/>
    </row>
    <row r="49" spans="1:9" ht="22.5" customHeight="1">
      <c r="A49" s="521"/>
      <c r="B49" s="521"/>
      <c r="C49" s="521"/>
      <c r="D49" s="521"/>
      <c r="E49" s="521"/>
      <c r="F49" s="521"/>
      <c r="G49" s="521"/>
      <c r="H49" s="521"/>
      <c r="I49" s="521"/>
    </row>
    <row r="50" spans="1:9" ht="39" customHeight="1">
      <c r="B50" s="471" t="s">
        <v>164</v>
      </c>
      <c r="C50" s="473"/>
      <c r="D50" s="497" t="s">
        <v>52</v>
      </c>
      <c r="E50" s="497"/>
      <c r="F50" s="497" t="s">
        <v>158</v>
      </c>
      <c r="G50" s="497"/>
      <c r="H50" s="497"/>
      <c r="I50" s="497"/>
    </row>
    <row r="51" spans="1:9" ht="33.75" customHeight="1">
      <c r="B51" s="481" t="str">
        <f>D8</f>
        <v>PP4- A7 C1</v>
      </c>
      <c r="C51" s="481"/>
      <c r="D51" s="478" t="str">
        <f>B15</f>
        <v>Limpieza urbana en calles</v>
      </c>
      <c r="E51" s="478"/>
      <c r="F51" s="125" t="s">
        <v>159</v>
      </c>
      <c r="G51" s="115" t="s">
        <v>160</v>
      </c>
      <c r="H51" s="125" t="s">
        <v>67</v>
      </c>
      <c r="I51" s="126" t="s">
        <v>68</v>
      </c>
    </row>
    <row r="52" spans="1:9" ht="30" customHeight="1">
      <c r="B52" s="482"/>
      <c r="C52" s="482"/>
      <c r="D52" s="483"/>
      <c r="E52" s="483"/>
      <c r="F52" s="127">
        <f>CALENDARIZACION!S38</f>
        <v>720</v>
      </c>
      <c r="G52" s="123">
        <f>CALENDARIZACION!S39</f>
        <v>180</v>
      </c>
      <c r="H52" s="127">
        <f>CALENDARIZACION!T38</f>
        <v>540</v>
      </c>
      <c r="I52" s="128">
        <f>CALENDARIZACION!U38</f>
        <v>0.25</v>
      </c>
    </row>
    <row r="53" spans="1:9" ht="20.25" customHeight="1">
      <c r="A53" s="153">
        <v>1</v>
      </c>
      <c r="B53" s="468">
        <v>0</v>
      </c>
      <c r="C53" s="468"/>
      <c r="D53" s="468"/>
      <c r="E53" s="468"/>
      <c r="F53" s="468"/>
      <c r="G53" s="468"/>
      <c r="H53" s="468"/>
      <c r="I53" s="468"/>
    </row>
    <row r="54" spans="1:9">
      <c r="A54" s="153">
        <v>1</v>
      </c>
      <c r="B54" s="468"/>
      <c r="C54" s="468"/>
      <c r="D54" s="468"/>
      <c r="E54" s="468"/>
      <c r="F54" s="468"/>
      <c r="G54" s="468"/>
      <c r="H54" s="468"/>
      <c r="I54" s="468"/>
    </row>
    <row r="55" spans="1:9">
      <c r="A55" s="153">
        <v>1</v>
      </c>
      <c r="B55" s="468"/>
      <c r="C55" s="468"/>
      <c r="D55" s="468"/>
      <c r="E55" s="468"/>
      <c r="F55" s="468"/>
      <c r="G55" s="468"/>
      <c r="H55" s="468"/>
      <c r="I55" s="468"/>
    </row>
    <row r="56" spans="1:9">
      <c r="A56" s="153">
        <v>1</v>
      </c>
      <c r="B56" s="468"/>
      <c r="C56" s="468"/>
      <c r="D56" s="468"/>
      <c r="E56" s="468"/>
      <c r="F56" s="468"/>
      <c r="G56" s="468"/>
      <c r="H56" s="468"/>
      <c r="I56" s="468"/>
    </row>
    <row r="57" spans="1:9">
      <c r="A57" s="153">
        <v>1</v>
      </c>
      <c r="B57" s="468"/>
      <c r="C57" s="468"/>
      <c r="D57" s="468"/>
      <c r="E57" s="468"/>
      <c r="F57" s="468"/>
      <c r="G57" s="468"/>
      <c r="H57" s="468"/>
      <c r="I57" s="468"/>
    </row>
    <row r="58" spans="1:9">
      <c r="A58" s="153">
        <v>1</v>
      </c>
      <c r="B58" s="468"/>
      <c r="C58" s="468"/>
      <c r="D58" s="468"/>
      <c r="E58" s="468"/>
      <c r="F58" s="468"/>
      <c r="G58" s="468"/>
      <c r="H58" s="468"/>
      <c r="I58" s="468"/>
    </row>
    <row r="59" spans="1:9">
      <c r="A59" s="153">
        <v>1</v>
      </c>
      <c r="B59" s="468"/>
      <c r="C59" s="468"/>
      <c r="D59" s="468"/>
      <c r="E59" s="468"/>
      <c r="F59" s="468"/>
      <c r="G59" s="468"/>
      <c r="H59" s="468"/>
      <c r="I59" s="468"/>
    </row>
    <row r="60" spans="1:9">
      <c r="A60" s="153">
        <v>1</v>
      </c>
      <c r="B60" s="468"/>
      <c r="C60" s="468"/>
      <c r="D60" s="468"/>
      <c r="E60" s="468"/>
      <c r="F60" s="468"/>
      <c r="G60" s="468"/>
      <c r="H60" s="468"/>
      <c r="I60" s="468"/>
    </row>
    <row r="61" spans="1:9">
      <c r="A61" s="153">
        <v>1</v>
      </c>
      <c r="B61" s="468"/>
      <c r="C61" s="468"/>
      <c r="D61" s="468"/>
      <c r="E61" s="468"/>
      <c r="F61" s="468"/>
      <c r="G61" s="468"/>
      <c r="H61" s="468"/>
      <c r="I61" s="468"/>
    </row>
    <row r="62" spans="1:9">
      <c r="A62" s="153">
        <v>1</v>
      </c>
      <c r="B62" s="468"/>
      <c r="C62" s="468"/>
      <c r="D62" s="468"/>
      <c r="E62" s="468"/>
      <c r="F62" s="468"/>
      <c r="G62" s="468"/>
      <c r="H62" s="468"/>
      <c r="I62" s="468"/>
    </row>
    <row r="63" spans="1:9">
      <c r="A63" s="153">
        <v>1</v>
      </c>
      <c r="B63" s="468"/>
      <c r="C63" s="468"/>
      <c r="D63" s="468"/>
      <c r="E63" s="468"/>
      <c r="F63" s="468"/>
      <c r="G63" s="468"/>
      <c r="H63" s="468"/>
      <c r="I63" s="468"/>
    </row>
    <row r="64" spans="1:9">
      <c r="A64" s="153">
        <v>1</v>
      </c>
      <c r="B64" s="468"/>
      <c r="C64" s="468"/>
      <c r="D64" s="468"/>
      <c r="E64" s="468"/>
      <c r="F64" s="468"/>
      <c r="G64" s="468"/>
      <c r="H64" s="468"/>
      <c r="I64" s="468"/>
    </row>
    <row r="65" spans="1:9">
      <c r="A65" s="153">
        <v>1</v>
      </c>
      <c r="B65" s="468"/>
      <c r="C65" s="468"/>
      <c r="D65" s="468"/>
      <c r="E65" s="468"/>
      <c r="F65" s="468"/>
      <c r="G65" s="468"/>
      <c r="H65" s="468"/>
      <c r="I65" s="468"/>
    </row>
    <row r="66" spans="1:9">
      <c r="A66" s="153">
        <v>1</v>
      </c>
      <c r="B66" s="468"/>
      <c r="C66" s="468"/>
      <c r="D66" s="468"/>
      <c r="E66" s="468"/>
      <c r="F66" s="468"/>
      <c r="G66" s="468"/>
      <c r="H66" s="468"/>
      <c r="I66" s="468"/>
    </row>
    <row r="67" spans="1:9">
      <c r="A67" s="153">
        <v>1</v>
      </c>
      <c r="B67" s="468"/>
      <c r="C67" s="468"/>
      <c r="D67" s="468"/>
      <c r="E67" s="468"/>
      <c r="F67" s="468"/>
      <c r="G67" s="468"/>
      <c r="H67" s="468"/>
      <c r="I67" s="468"/>
    </row>
    <row r="68" spans="1:9" ht="17.25" customHeight="1">
      <c r="A68" s="153">
        <v>1</v>
      </c>
      <c r="B68" s="468"/>
      <c r="C68" s="468"/>
      <c r="D68" s="468"/>
      <c r="E68" s="468"/>
      <c r="F68" s="468"/>
      <c r="G68" s="468"/>
      <c r="H68" s="468"/>
      <c r="I68" s="468"/>
    </row>
    <row r="69" spans="1:9">
      <c r="A69" s="153">
        <v>1</v>
      </c>
      <c r="B69" s="533" t="s">
        <v>289</v>
      </c>
      <c r="C69" s="533"/>
      <c r="D69" s="533"/>
      <c r="E69" s="533"/>
      <c r="F69" s="533"/>
      <c r="G69" s="533"/>
      <c r="H69" s="533"/>
      <c r="I69" s="533"/>
    </row>
    <row r="70" spans="1:9">
      <c r="A70" s="153">
        <v>1</v>
      </c>
      <c r="B70" s="533"/>
      <c r="C70" s="533"/>
      <c r="D70" s="533"/>
      <c r="E70" s="533"/>
      <c r="F70" s="533"/>
      <c r="G70" s="533"/>
      <c r="H70" s="533"/>
      <c r="I70" s="533"/>
    </row>
    <row r="71" spans="1:9">
      <c r="A71" s="153">
        <v>1</v>
      </c>
      <c r="B71" s="522" t="s">
        <v>284</v>
      </c>
      <c r="C71" s="522"/>
      <c r="D71" s="522"/>
      <c r="E71" s="530">
        <f>F43/D43</f>
        <v>1</v>
      </c>
      <c r="F71" s="530"/>
      <c r="G71" s="530"/>
      <c r="H71" s="530"/>
      <c r="I71" s="530"/>
    </row>
    <row r="72" spans="1:9">
      <c r="A72" s="153">
        <v>1</v>
      </c>
      <c r="B72" s="522"/>
      <c r="C72" s="522"/>
      <c r="D72" s="522"/>
      <c r="E72" s="530"/>
      <c r="F72" s="530"/>
      <c r="G72" s="530"/>
      <c r="H72" s="530"/>
      <c r="I72" s="530"/>
    </row>
    <row r="73" spans="1:9">
      <c r="B73" s="522" t="s">
        <v>285</v>
      </c>
      <c r="C73" s="522"/>
      <c r="D73" s="522"/>
      <c r="E73" s="530">
        <f>F44/D44</f>
        <v>0</v>
      </c>
      <c r="F73" s="530"/>
      <c r="G73" s="530"/>
      <c r="H73" s="530"/>
      <c r="I73" s="530"/>
    </row>
    <row r="74" spans="1:9">
      <c r="B74" s="522"/>
      <c r="C74" s="522"/>
      <c r="D74" s="522"/>
      <c r="E74" s="530"/>
      <c r="F74" s="530"/>
      <c r="G74" s="530"/>
      <c r="H74" s="530"/>
      <c r="I74" s="530"/>
    </row>
    <row r="75" spans="1:9" ht="12.75" customHeight="1">
      <c r="B75" s="522" t="s">
        <v>133</v>
      </c>
      <c r="C75" s="522"/>
      <c r="D75" s="522"/>
      <c r="E75" s="530">
        <f>F45/D45</f>
        <v>0</v>
      </c>
      <c r="F75" s="530"/>
      <c r="G75" s="530"/>
      <c r="H75" s="530"/>
      <c r="I75" s="530"/>
    </row>
    <row r="76" spans="1:9" ht="12.75" customHeight="1">
      <c r="B76" s="522"/>
      <c r="C76" s="522"/>
      <c r="D76" s="522"/>
      <c r="E76" s="530"/>
      <c r="F76" s="530"/>
      <c r="G76" s="530"/>
      <c r="H76" s="530"/>
      <c r="I76" s="530"/>
    </row>
    <row r="77" spans="1:9">
      <c r="B77" s="522" t="s">
        <v>286</v>
      </c>
      <c r="C77" s="522"/>
      <c r="D77" s="522"/>
      <c r="E77" s="530">
        <f>F46/D46</f>
        <v>0</v>
      </c>
      <c r="F77" s="530"/>
      <c r="G77" s="530"/>
      <c r="H77" s="530"/>
      <c r="I77" s="530"/>
    </row>
    <row r="78" spans="1:9">
      <c r="B78" s="522"/>
      <c r="C78" s="522"/>
      <c r="D78" s="522"/>
      <c r="E78" s="530"/>
      <c r="F78" s="530"/>
      <c r="G78" s="530"/>
      <c r="H78" s="530"/>
      <c r="I78" s="530"/>
    </row>
    <row r="79" spans="1:9">
      <c r="B79" s="534"/>
      <c r="C79" s="534"/>
      <c r="D79" s="534"/>
      <c r="E79" s="534"/>
      <c r="F79" s="534"/>
      <c r="G79" s="534"/>
      <c r="H79" s="534"/>
      <c r="I79" s="534"/>
    </row>
  </sheetData>
  <dataConsolidate/>
  <mergeCells count="117">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{25B19D6A-A41E-4E33-8E81-9D66A694AC14}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{68EF6772-A715-4BD3-88E5-F8455663E006}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{F1D6A907-DD19-455A-8F56-8EBFD83C159D}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{26E0A309-FA8F-43BB-B6C7-E521239B1C60}</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25B19D6A-A41E-4E33-8E81-9D66A694AC1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68EF6772-A715-4BD3-88E5-F8455663E00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F1D6A907-DD19-455A-8F56-8EBFD83C159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26E0A309-FA8F-43BB-B6C7-E521239B1C60}">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AC3F94A6-1103-4A52-AC2F-4971F1BFC700}">
          <x14:formula1>
            <xm:f>'NO SE EDITA'!$J$3:$J$6</xm:f>
          </x14:formula1>
          <xm:sqref>F40:G40</xm:sqref>
        </x14:dataValidation>
        <x14:dataValidation type="list" allowBlank="1" showInputMessage="1" showErrorMessage="1" xr:uid="{7B1BA457-C64B-410B-B657-E963229973EA}">
          <x14:formula1>
            <xm:f>'NO SE EDITA'!$F$3:$F$4</xm:f>
          </x14:formula1>
          <xm:sqref>F30:I30</xm:sqref>
        </x14:dataValidation>
        <x14:dataValidation type="list" allowBlank="1" showInputMessage="1" showErrorMessage="1" xr:uid="{04EC24AF-AE91-436F-B183-BC261F149654}">
          <x14:formula1>
            <xm:f>'NO SE EDITA'!$E$3:$E$4</xm:f>
          </x14:formula1>
          <xm:sqref>B30:E30</xm:sqref>
        </x14:dataValidation>
        <x14:dataValidation type="list" allowBlank="1" showInputMessage="1" showErrorMessage="1" xr:uid="{6F345C32-AF88-47B1-A823-B11CFD12C0DA}">
          <x14:formula1>
            <xm:f>'NO SE EDITA'!$M$3:$M$4</xm:f>
          </x14:formula1>
          <xm:sqref>D37:E37</xm:sqref>
        </x14:dataValidation>
        <x14:dataValidation type="list" allowBlank="1" showInputMessage="1" showErrorMessage="1" xr:uid="{01B1D91A-10CC-4550-B334-79C87422B507}">
          <x14:formula1>
            <xm:f>'NO SE EDITA'!$B$3:$B$4</xm:f>
          </x14:formula1>
          <xm:sqref>B27:C28</xm:sqref>
        </x14:dataValidation>
        <x14:dataValidation type="list" allowBlank="1" showInputMessage="1" showErrorMessage="1" xr:uid="{6BA400EA-AE18-4E8E-B49A-2BD558D67075}">
          <x14:formula1>
            <xm:f>'NO SE EDITA'!$D$3:$D$4</xm:f>
          </x14:formula1>
          <xm:sqref>F28</xm:sqref>
        </x14:dataValidation>
        <x14:dataValidation type="list" allowBlank="1" showInputMessage="1" showErrorMessage="1" xr:uid="{B87602C5-B889-4E27-ABA6-45834033B78D}">
          <x14:formula1>
            <xm:f>'NO SE EDITA'!$H$3:$H$4</xm:f>
          </x14:formula1>
          <xm:sqref>F32:I32</xm:sqref>
        </x14:dataValidation>
        <x14:dataValidation type="list" allowBlank="1" showInputMessage="1" showErrorMessage="1" xr:uid="{C8D1B00B-EB83-4656-B75B-4C3B999D73D8}">
          <x14:formula1>
            <xm:f>'NO SE EDITA'!$G$3:$G$5</xm:f>
          </x14:formula1>
          <xm:sqref>B32:E32 D36:E36 H40:I40</xm:sqref>
        </x14:dataValidation>
        <x14:dataValidation type="list" allowBlank="1" showInputMessage="1" showErrorMessage="1" xr:uid="{6D2D66F4-EAF2-4C9E-A1E6-C8BF9574E1DB}">
          <x14:formula1>
            <xm:f>'NO SE EDITA'!$C$3:$C$6</xm:f>
          </x14:formula1>
          <xm:sqref>D28:E28</xm:sqref>
        </x14:dataValidation>
        <x14:dataValidation type="list" allowBlank="1" showInputMessage="1" showErrorMessage="1" xr:uid="{15D00A69-0762-4C5C-91AD-C5C70EFCF7CD}">
          <x14:formula1>
            <xm:f>'NO SE EDITA'!$L$3:$L$6</xm:f>
          </x14:formula1>
          <xm:sqref>I43:I46</xm:sqref>
        </x14:dataValidation>
        <x14:dataValidation type="list" allowBlank="1" showInputMessage="1" showErrorMessage="1" xr:uid="{6FBFA065-65BB-4CD1-9DA5-DDBBAFEFE3BD}">
          <x14:formula1>
            <xm:f>'NO SE EDITA'!$K$3:$K$6</xm:f>
          </x14:formula1>
          <xm:sqref>H43:H46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F6E98-82A5-4EF8-B874-A4810302A5B3}">
  <dimension ref="A2:J79"/>
  <sheetViews>
    <sheetView topLeftCell="A18" zoomScale="91" zoomScaleNormal="91" workbookViewId="0">
      <selection activeCell="D24" sqref="D24:E24"/>
    </sheetView>
  </sheetViews>
  <sheetFormatPr baseColWidth="10" defaultRowHeight="12.75"/>
  <cols>
    <col min="1" max="1" width="4.33203125" style="133" customWidth="1"/>
    <col min="2" max="3" width="15.83203125" style="133" customWidth="1"/>
    <col min="4" max="6" width="17.83203125" style="133" customWidth="1"/>
    <col min="7" max="7" width="19.5" style="133" customWidth="1"/>
    <col min="8" max="8" width="17.83203125" style="133" customWidth="1"/>
    <col min="9" max="9" width="19" style="133" customWidth="1"/>
    <col min="10" max="16384" width="12" style="133"/>
  </cols>
  <sheetData>
    <row r="2" spans="2:9" ht="18" customHeight="1"/>
    <row r="3" spans="2:9" ht="15" customHeight="1"/>
    <row r="4" spans="2:9" ht="34.5" customHeight="1">
      <c r="B4" s="465" t="s">
        <v>38</v>
      </c>
      <c r="C4" s="469"/>
      <c r="D4" s="469"/>
      <c r="E4" s="469"/>
      <c r="F4" s="469"/>
      <c r="G4" s="469"/>
      <c r="H4" s="469"/>
      <c r="I4" s="469"/>
    </row>
    <row r="5" spans="2:9" ht="19.5" customHeight="1">
      <c r="B5" s="460" t="s">
        <v>353</v>
      </c>
      <c r="C5" s="470"/>
      <c r="D5" s="470"/>
      <c r="E5" s="470"/>
      <c r="F5" s="470"/>
      <c r="G5" s="470"/>
      <c r="H5" s="470"/>
      <c r="I5" s="470"/>
    </row>
    <row r="6" spans="2:9" ht="31.5" customHeight="1">
      <c r="B6" s="622" t="s">
        <v>39</v>
      </c>
      <c r="C6" s="623"/>
      <c r="D6" s="570" t="str">
        <f>'FORMATO 2. POA - MIR'!D4:F4</f>
        <v>SECRETARIA GENERAL MUNICIPAL</v>
      </c>
      <c r="E6" s="624"/>
      <c r="F6" s="622" t="s">
        <v>42</v>
      </c>
      <c r="G6" s="625"/>
      <c r="H6" s="626">
        <v>2026</v>
      </c>
      <c r="I6" s="626"/>
    </row>
    <row r="7" spans="2:9" ht="54" customHeight="1">
      <c r="B7" s="612" t="s">
        <v>40</v>
      </c>
      <c r="C7" s="613"/>
      <c r="D7" s="558" t="s">
        <v>535</v>
      </c>
      <c r="E7" s="614"/>
      <c r="F7" s="612" t="s">
        <v>43</v>
      </c>
      <c r="G7" s="615"/>
      <c r="H7" s="472" t="s">
        <v>529</v>
      </c>
      <c r="I7" s="472"/>
    </row>
    <row r="8" spans="2:9" ht="41.25" customHeight="1">
      <c r="B8" s="616" t="s">
        <v>41</v>
      </c>
      <c r="C8" s="617"/>
      <c r="D8" s="618" t="s">
        <v>541</v>
      </c>
      <c r="E8" s="619"/>
      <c r="F8" s="620" t="s">
        <v>44</v>
      </c>
      <c r="G8" s="621"/>
      <c r="H8" s="472" t="s">
        <v>538</v>
      </c>
      <c r="I8" s="472"/>
    </row>
    <row r="9" spans="2:9">
      <c r="B9" s="479" t="s">
        <v>89</v>
      </c>
      <c r="C9" s="479"/>
      <c r="D9" s="479"/>
      <c r="E9" s="479"/>
      <c r="F9" s="479"/>
      <c r="G9" s="479"/>
      <c r="H9" s="479"/>
      <c r="I9" s="479"/>
    </row>
    <row r="10" spans="2:9" ht="141.75" customHeight="1">
      <c r="B10" s="473" t="s">
        <v>90</v>
      </c>
      <c r="C10" s="473"/>
      <c r="D10" s="472" t="str">
        <f>'FORMATO 2. POA - MIR'!C9</f>
        <v xml:space="preserve">ACUERDO 4. DESARROLLO SOSTENIBLE E INFRAESTRUCTURA SOLIDA Y TRASFORMADORA </v>
      </c>
      <c r="E10" s="601"/>
      <c r="F10" s="480" t="s">
        <v>91</v>
      </c>
      <c r="G10" s="480"/>
      <c r="H10" s="608" t="str">
        <f>'FORMATO 2. POA - MIR'!E9</f>
        <v>4.1 .3 Fortalecer la infraestructura eléctrica y la conectividad digital, garantizando servicios eficientes, mejorando la calidad de vida de las y los Zapotlanenses. 
4.1 .4 Generar mejores carreteras y caminos municipales, brindando mayor seguridad en los traslados de los usuarios de transporte público, como particulares en el municipio.</v>
      </c>
      <c r="I10" s="602"/>
    </row>
    <row r="11" spans="2:9" ht="125.25" customHeight="1">
      <c r="B11" s="480" t="s">
        <v>92</v>
      </c>
      <c r="C11" s="480"/>
      <c r="D11" s="472" t="str">
        <f>'FORMATO 2. POA - MIR'!C10</f>
        <v xml:space="preserve">ACUERDO 4. DESARROLLO SOSTENIBLE E INFRAESTRUCTURA SOLIDA Y TRASFORMADORA ZAPOTLÁN </v>
      </c>
      <c r="E11" s="601"/>
      <c r="F11" s="480" t="s">
        <v>94</v>
      </c>
      <c r="G11" s="480"/>
      <c r="H11" s="608" t="str">
        <f>'FORMATO 2. POA - MIR'!E10</f>
        <v>4.1.3.1 Ampliar la cobertura y mejorar la eficiencia de los servicios de electrificación y alumbrado público. Priorizando zonas con mayor rezago.	
4.1 .4.1 Rehabilitar carreteras, caminos rurales, brechas y puentes del municipio, optimizando los tiempos de traslado de los pobladores de Zapotlán.</v>
      </c>
      <c r="I11" s="602"/>
    </row>
    <row r="12" spans="2:9" ht="98.25" customHeight="1">
      <c r="B12" s="607" t="s">
        <v>95</v>
      </c>
      <c r="C12" s="607"/>
      <c r="D12" s="596" t="str">
        <f>'FORMATO 2. POA - MIR'!C11</f>
        <v xml:space="preserve">4.1 Garantizar la correcta gestión de recursos, detonando la infraestructura social y sostenible atreves de financiamiento de obras, acciones sociales básicas e inversiones que beneficien directamente a la población de Zapotlán. </v>
      </c>
      <c r="E12" s="596"/>
      <c r="F12" s="480" t="s">
        <v>96</v>
      </c>
      <c r="G12" s="480"/>
      <c r="H12" s="608" t="str">
        <f>'FORMATO 2. POA - MIR'!E11</f>
        <v>4.1.4.2 Promover las buenas prácticas y colaboración de mantenimiento y cuidado de las calles en el municipio, propiciando mejor calidad para los transeúntes de las localidades.</v>
      </c>
      <c r="I12" s="602"/>
    </row>
    <row r="13" spans="2:9" ht="15" customHeight="1">
      <c r="B13" s="609" t="s">
        <v>354</v>
      </c>
      <c r="C13" s="610"/>
      <c r="D13" s="610"/>
      <c r="E13" s="610"/>
      <c r="F13" s="610"/>
      <c r="G13" s="610"/>
      <c r="H13" s="610"/>
      <c r="I13" s="611"/>
    </row>
    <row r="14" spans="2:9">
      <c r="B14" s="473" t="s">
        <v>45</v>
      </c>
      <c r="C14" s="473"/>
      <c r="D14" s="473"/>
      <c r="E14" s="473"/>
      <c r="F14" s="473"/>
      <c r="G14" s="473"/>
      <c r="H14" s="473"/>
      <c r="I14" s="473"/>
    </row>
    <row r="15" spans="2:9" ht="30.75" customHeight="1">
      <c r="B15" s="498" t="str">
        <f>'FORMATO 2. POA - MIR'!B24</f>
        <v>Eficiencia en la gestión integral de desazolve del sistema de drenaje y del suministro de agua potable en espacios públicos, así como el uso de agua tratada en áreas verdes públicas</v>
      </c>
      <c r="C15" s="498"/>
      <c r="D15" s="498"/>
      <c r="E15" s="498"/>
      <c r="F15" s="498"/>
      <c r="G15" s="498"/>
      <c r="H15" s="498"/>
      <c r="I15" s="498"/>
    </row>
    <row r="16" spans="2:9">
      <c r="B16" s="473" t="s">
        <v>48</v>
      </c>
      <c r="C16" s="473"/>
      <c r="D16" s="473"/>
      <c r="E16" s="473"/>
      <c r="F16" s="473"/>
      <c r="G16" s="473"/>
      <c r="H16" s="473"/>
      <c r="I16" s="473"/>
    </row>
    <row r="17" spans="2:9" ht="39" customHeight="1">
      <c r="B17" s="472" t="str">
        <f>'FORMATO 2. POA - MIR'!C24</f>
        <v>Mide el grado de cumplimiento en las acciones de desazolve de cunetas y alcantarillas, mantenimiento del sistema de drenaje y la correcta provisión de agua potable en espacios públicos, así como el aprovechamiento de agua tratada en áreas verdes. Su finalidad es evaluar la eficiencia operativa del municipio para prevenir afectaciones sanitarias, inundaciones y garantizar el uso sustentable del recurso hídrico</v>
      </c>
      <c r="C17" s="472"/>
      <c r="D17" s="472"/>
      <c r="E17" s="472"/>
      <c r="F17" s="472"/>
      <c r="G17" s="472"/>
      <c r="H17" s="472"/>
      <c r="I17" s="472"/>
    </row>
    <row r="18" spans="2:9" ht="18.75" customHeight="1">
      <c r="B18" s="499" t="s">
        <v>355</v>
      </c>
      <c r="C18" s="499"/>
      <c r="D18" s="499"/>
      <c r="E18" s="499"/>
      <c r="F18" s="499"/>
      <c r="G18" s="499"/>
      <c r="H18" s="499"/>
      <c r="I18" s="499"/>
    </row>
    <row r="19" spans="2:9">
      <c r="B19" s="475" t="s">
        <v>340</v>
      </c>
      <c r="C19" s="475"/>
      <c r="D19" s="475"/>
      <c r="E19" s="475"/>
      <c r="F19" s="475"/>
      <c r="G19" s="475"/>
      <c r="H19" s="475"/>
      <c r="I19" s="475"/>
    </row>
    <row r="20" spans="2:9">
      <c r="B20" s="472" t="str">
        <f>CALENDARIZACION!E41</f>
        <v>PCAMDAAEPRATAV =( PCAMDAAEPRATAVP / PCAMDAAEPRATAVR) * 100</v>
      </c>
      <c r="C20" s="472"/>
      <c r="D20" s="472"/>
      <c r="E20" s="472"/>
      <c r="F20" s="472"/>
      <c r="G20" s="472"/>
      <c r="H20" s="472"/>
      <c r="I20" s="472"/>
    </row>
    <row r="21" spans="2:9">
      <c r="B21" s="475" t="s">
        <v>341</v>
      </c>
      <c r="C21" s="475"/>
      <c r="D21" s="475"/>
      <c r="E21" s="475"/>
      <c r="F21" s="475"/>
      <c r="G21" s="475"/>
      <c r="H21" s="475"/>
      <c r="I21" s="475"/>
    </row>
    <row r="22" spans="2:9" ht="28.5" customHeight="1">
      <c r="B22" s="486" t="s">
        <v>105</v>
      </c>
      <c r="C22" s="487"/>
      <c r="D22" s="488" t="s">
        <v>342</v>
      </c>
      <c r="E22" s="488"/>
      <c r="F22" s="487" t="s">
        <v>343</v>
      </c>
      <c r="G22" s="487"/>
      <c r="H22" s="480" t="s">
        <v>142</v>
      </c>
      <c r="I22" s="480"/>
    </row>
    <row r="23" spans="2:9" ht="83.25" customHeight="1">
      <c r="B23" s="601" t="s">
        <v>591</v>
      </c>
      <c r="C23" s="602"/>
      <c r="D23" s="605" t="s">
        <v>108</v>
      </c>
      <c r="E23" s="606"/>
      <c r="F23" s="601" t="str">
        <f>CALENDARIZACION!C41</f>
        <v>PCAMDAAEPRATAV
Porcentaje de cumplimiento en acciones de mantenimiento de drenaje y abastecimiento de agua en espacios públicos y riego de agua tratada en áreas verdes</v>
      </c>
      <c r="G23" s="602"/>
      <c r="H23" s="518" t="str">
        <f>'FORMATO 2. POA - MIR'!E16</f>
        <v xml:space="preserve">Medios de verificación:Carpetas digitales, Carpetas físicas, Solicitudes ciudadanas y Archivos de control e inspecciones físicas.
Fuente de información: Estadísticas  de Población y Vivienda (INEGI), Estadísticas Datamun (CONEVAL)
https://sigeh.hidalgo.gob.mx/pags/info_reg/municipal/13082%20-%20Zapotl%C3%A1n%20de%20Ju%C3%A1rez.pdf
Periodicidad: Trimestral
Resguardante: DIRECCIÓN DE SERVICIOS PUBLICOS MUNICIPALES </v>
      </c>
      <c r="I23" s="506"/>
    </row>
    <row r="24" spans="2:9" ht="86.25" customHeight="1">
      <c r="B24" s="601" t="s">
        <v>592</v>
      </c>
      <c r="C24" s="602"/>
      <c r="D24" s="605" t="s">
        <v>108</v>
      </c>
      <c r="E24" s="606"/>
      <c r="F24" s="627" t="str">
        <f>CALENDARIZACION!D41</f>
        <v>PCAMDAAEPRATAVP
Porcentaje de cumplimiento en acciones de mantenimiento de drenaje y abastecimiento de agua en espacios públicos y riego de agua tratada en áreas verdes programados</v>
      </c>
      <c r="G24" s="628"/>
      <c r="H24" s="519"/>
      <c r="I24" s="508"/>
    </row>
    <row r="25" spans="2:9" ht="93" customHeight="1">
      <c r="B25" s="601" t="s">
        <v>593</v>
      </c>
      <c r="C25" s="602"/>
      <c r="D25" s="605" t="s">
        <v>108</v>
      </c>
      <c r="E25" s="606"/>
      <c r="F25" s="559" t="str">
        <f>CALENDARIZACION!D42</f>
        <v>PCAMDAAEPRATAVR
Porcentaje de cumplimiento en acciones de mantenimiento de drenaje y abastecimiento de agua en espacios públicos y riego de agua tratada en áreas verdes realizados</v>
      </c>
      <c r="G25" s="559"/>
      <c r="H25" s="520"/>
      <c r="I25" s="510"/>
    </row>
    <row r="26" spans="2:9" ht="12.75" customHeight="1">
      <c r="B26" s="633" t="s">
        <v>145</v>
      </c>
      <c r="C26" s="633"/>
      <c r="D26" s="633"/>
      <c r="E26" s="633"/>
      <c r="F26" s="633"/>
      <c r="G26" s="633"/>
      <c r="H26" s="633"/>
      <c r="I26" s="633"/>
    </row>
    <row r="27" spans="2:9" ht="15.75" customHeight="1">
      <c r="B27" s="634" t="s">
        <v>28</v>
      </c>
      <c r="C27" s="631"/>
      <c r="D27" s="629" t="s">
        <v>46</v>
      </c>
      <c r="E27" s="631"/>
      <c r="F27" s="634" t="s">
        <v>47</v>
      </c>
      <c r="G27" s="635"/>
      <c r="H27" s="635"/>
      <c r="I27" s="635"/>
    </row>
    <row r="28" spans="2:9" ht="18" customHeight="1">
      <c r="B28" s="601" t="s">
        <v>99</v>
      </c>
      <c r="C28" s="602"/>
      <c r="D28" s="595" t="s">
        <v>97</v>
      </c>
      <c r="E28" s="597"/>
      <c r="F28" s="595" t="s">
        <v>220</v>
      </c>
      <c r="G28" s="596"/>
      <c r="H28" s="596"/>
      <c r="I28" s="597"/>
    </row>
    <row r="29" spans="2:9" ht="18" customHeight="1">
      <c r="B29" s="629" t="s">
        <v>127</v>
      </c>
      <c r="C29" s="630"/>
      <c r="D29" s="630"/>
      <c r="E29" s="631"/>
      <c r="F29" s="632" t="s">
        <v>130</v>
      </c>
      <c r="G29" s="573"/>
      <c r="H29" s="573"/>
      <c r="I29" s="573"/>
    </row>
    <row r="30" spans="2:9" ht="13.5" customHeight="1">
      <c r="B30" s="584" t="s">
        <v>108</v>
      </c>
      <c r="C30" s="585"/>
      <c r="D30" s="585"/>
      <c r="E30" s="586"/>
      <c r="F30" s="595" t="s">
        <v>196</v>
      </c>
      <c r="G30" s="596"/>
      <c r="H30" s="596"/>
      <c r="I30" s="597"/>
    </row>
    <row r="31" spans="2:9" ht="15.75" customHeight="1">
      <c r="B31" s="598" t="s">
        <v>82</v>
      </c>
      <c r="C31" s="599"/>
      <c r="D31" s="599"/>
      <c r="E31" s="600"/>
      <c r="F31" s="474" t="s">
        <v>131</v>
      </c>
      <c r="G31" s="475"/>
      <c r="H31" s="475"/>
      <c r="I31" s="475"/>
    </row>
    <row r="32" spans="2:9" ht="15.75" customHeight="1">
      <c r="B32" s="584" t="s">
        <v>109</v>
      </c>
      <c r="C32" s="585"/>
      <c r="D32" s="585"/>
      <c r="E32" s="586"/>
      <c r="F32" s="587" t="s">
        <v>110</v>
      </c>
      <c r="G32" s="588"/>
      <c r="H32" s="588"/>
      <c r="I32" s="589"/>
    </row>
    <row r="33" spans="1:10" ht="14.25" customHeight="1">
      <c r="B33" s="479" t="s">
        <v>148</v>
      </c>
      <c r="C33" s="479"/>
      <c r="D33" s="479"/>
      <c r="E33" s="479"/>
      <c r="F33" s="479"/>
      <c r="G33" s="479"/>
      <c r="H33" s="479"/>
      <c r="I33" s="479"/>
    </row>
    <row r="34" spans="1:10" ht="13.5" customHeight="1">
      <c r="B34" s="636" t="s">
        <v>345</v>
      </c>
      <c r="C34" s="637"/>
      <c r="D34" s="637"/>
      <c r="E34" s="637"/>
      <c r="F34" s="638" t="s">
        <v>346</v>
      </c>
      <c r="G34" s="638"/>
      <c r="H34" s="638"/>
      <c r="I34" s="638"/>
    </row>
    <row r="35" spans="1:10">
      <c r="B35" s="580" t="s">
        <v>151</v>
      </c>
      <c r="C35" s="581"/>
      <c r="D35" s="639">
        <f>CALENDARIZACION!R41</f>
        <v>20</v>
      </c>
      <c r="E35" s="640"/>
      <c r="F35" s="570" t="s">
        <v>115</v>
      </c>
      <c r="G35" s="571"/>
      <c r="H35" s="594" t="s">
        <v>116</v>
      </c>
      <c r="I35" s="594"/>
    </row>
    <row r="36" spans="1:10">
      <c r="B36" s="580" t="s">
        <v>117</v>
      </c>
      <c r="C36" s="581"/>
      <c r="D36" s="582" t="s">
        <v>109</v>
      </c>
      <c r="E36" s="583"/>
      <c r="F36" s="558" t="s">
        <v>344</v>
      </c>
      <c r="G36" s="559"/>
      <c r="H36" s="513" t="s">
        <v>119</v>
      </c>
      <c r="I36" s="513"/>
    </row>
    <row r="37" spans="1:10">
      <c r="B37" s="580" t="s">
        <v>49</v>
      </c>
      <c r="C37" s="581"/>
      <c r="D37" s="582" t="s">
        <v>194</v>
      </c>
      <c r="E37" s="583"/>
      <c r="F37" s="558" t="s">
        <v>120</v>
      </c>
      <c r="G37" s="559"/>
      <c r="H37" s="511" t="s">
        <v>121</v>
      </c>
      <c r="I37" s="511"/>
    </row>
    <row r="38" spans="1:10">
      <c r="B38" s="572" t="s">
        <v>356</v>
      </c>
      <c r="C38" s="573"/>
      <c r="D38" s="573"/>
      <c r="E38" s="573"/>
      <c r="F38" s="573"/>
      <c r="G38" s="573"/>
      <c r="H38" s="573"/>
      <c r="I38" s="573"/>
    </row>
    <row r="39" spans="1:10">
      <c r="B39" s="574" t="s">
        <v>236</v>
      </c>
      <c r="C39" s="575"/>
      <c r="D39" s="575"/>
      <c r="E39" s="576"/>
      <c r="F39" s="577" t="s">
        <v>50</v>
      </c>
      <c r="G39" s="578"/>
      <c r="H39" s="480" t="s">
        <v>146</v>
      </c>
      <c r="I39" s="480"/>
    </row>
    <row r="40" spans="1:10">
      <c r="B40" s="490">
        <f>D43</f>
        <v>5</v>
      </c>
      <c r="C40" s="490"/>
      <c r="D40" s="490"/>
      <c r="E40" s="490"/>
      <c r="F40" s="579">
        <v>2026</v>
      </c>
      <c r="G40" s="579"/>
      <c r="H40" s="472" t="s">
        <v>109</v>
      </c>
      <c r="I40" s="472"/>
    </row>
    <row r="41" spans="1:10">
      <c r="B41" s="563" t="s">
        <v>149</v>
      </c>
      <c r="C41" s="564"/>
      <c r="D41" s="564"/>
      <c r="E41" s="564"/>
      <c r="F41" s="564"/>
      <c r="G41" s="564"/>
      <c r="H41" s="564"/>
      <c r="I41" s="565"/>
    </row>
    <row r="42" spans="1:10" ht="36">
      <c r="B42" s="566" t="s">
        <v>123</v>
      </c>
      <c r="C42" s="567"/>
      <c r="D42" s="141" t="s">
        <v>150</v>
      </c>
      <c r="E42" s="142" t="s">
        <v>85</v>
      </c>
      <c r="F42" s="568" t="s">
        <v>86</v>
      </c>
      <c r="G42" s="569"/>
      <c r="H42" s="114" t="s">
        <v>75</v>
      </c>
      <c r="I42" s="114" t="s">
        <v>76</v>
      </c>
    </row>
    <row r="43" spans="1:10">
      <c r="B43" s="570" t="s">
        <v>284</v>
      </c>
      <c r="C43" s="571"/>
      <c r="D43" s="117">
        <f>SUM(CALENDARIZACION!F41:H41)</f>
        <v>5</v>
      </c>
      <c r="E43" s="118">
        <v>0</v>
      </c>
      <c r="F43" s="514">
        <f>SUM(CALENDARIZACION!F42:H42)</f>
        <v>5</v>
      </c>
      <c r="G43" s="514"/>
      <c r="H43" s="144">
        <v>46027</v>
      </c>
      <c r="I43" s="144">
        <v>46386</v>
      </c>
      <c r="J43" s="152"/>
    </row>
    <row r="44" spans="1:10">
      <c r="B44" s="558" t="s">
        <v>285</v>
      </c>
      <c r="C44" s="559"/>
      <c r="D44" s="117">
        <f>SUM(CALENDARIZACION!I41:K41)</f>
        <v>5</v>
      </c>
      <c r="E44" s="120">
        <v>0</v>
      </c>
      <c r="F44" s="514">
        <f>SUM(CALENDARIZACION!I42:K42)</f>
        <v>0</v>
      </c>
      <c r="G44" s="514"/>
      <c r="H44" s="144"/>
      <c r="I44" s="144"/>
      <c r="J44" s="152"/>
    </row>
    <row r="45" spans="1:10">
      <c r="B45" s="558" t="s">
        <v>133</v>
      </c>
      <c r="C45" s="559"/>
      <c r="D45" s="117">
        <f>SUM(CALENDARIZACION!L41:N41)</f>
        <v>5</v>
      </c>
      <c r="E45" s="118">
        <v>0</v>
      </c>
      <c r="F45" s="514">
        <f>SUM(CALENDARIZACION!L42:N42)</f>
        <v>0</v>
      </c>
      <c r="G45" s="514"/>
      <c r="H45" s="144"/>
      <c r="I45" s="144"/>
    </row>
    <row r="46" spans="1:10">
      <c r="B46" s="560" t="s">
        <v>286</v>
      </c>
      <c r="C46" s="561"/>
      <c r="D46" s="121">
        <f>SUM(CALENDARIZACION!O41:Q41)</f>
        <v>5</v>
      </c>
      <c r="E46" s="122">
        <v>0</v>
      </c>
      <c r="F46" s="562">
        <f>SUM(CALENDARIZACION!O42:Q42)</f>
        <v>0</v>
      </c>
      <c r="G46" s="562"/>
      <c r="H46" s="144"/>
      <c r="I46" s="144"/>
    </row>
    <row r="47" spans="1:10" ht="24">
      <c r="B47" s="493" t="s">
        <v>352</v>
      </c>
      <c r="C47" s="493"/>
      <c r="D47" s="145">
        <f>CALENDARIZACION!R41</f>
        <v>20</v>
      </c>
      <c r="E47" s="145">
        <v>0</v>
      </c>
      <c r="F47" s="494">
        <f>CALENDARIZACION!R42</f>
        <v>5</v>
      </c>
      <c r="G47" s="494"/>
      <c r="H47" s="115" t="s">
        <v>152</v>
      </c>
      <c r="I47" s="146">
        <f>CALENDARIZACION!U41</f>
        <v>0.25</v>
      </c>
    </row>
    <row r="48" spans="1:10">
      <c r="A48" s="521"/>
      <c r="B48" s="521"/>
      <c r="C48" s="521"/>
      <c r="D48" s="521"/>
      <c r="E48" s="521"/>
      <c r="F48" s="521"/>
      <c r="G48" s="521"/>
      <c r="H48" s="521"/>
      <c r="I48" s="521"/>
    </row>
    <row r="49" spans="1:9" ht="22.5" customHeight="1">
      <c r="A49" s="521"/>
      <c r="B49" s="521"/>
      <c r="C49" s="521"/>
      <c r="D49" s="521"/>
      <c r="E49" s="521"/>
      <c r="F49" s="521"/>
      <c r="G49" s="521"/>
      <c r="H49" s="521"/>
      <c r="I49" s="521"/>
    </row>
    <row r="50" spans="1:9" ht="39" customHeight="1">
      <c r="B50" s="471" t="s">
        <v>164</v>
      </c>
      <c r="C50" s="473"/>
      <c r="D50" s="497" t="s">
        <v>52</v>
      </c>
      <c r="E50" s="497"/>
      <c r="F50" s="497" t="s">
        <v>158</v>
      </c>
      <c r="G50" s="497"/>
      <c r="H50" s="497"/>
      <c r="I50" s="497"/>
    </row>
    <row r="51" spans="1:9" ht="33.75" customHeight="1">
      <c r="B51" s="481" t="str">
        <f>D8</f>
        <v>PP4- C2</v>
      </c>
      <c r="C51" s="481"/>
      <c r="D51" s="478" t="str">
        <f>B15</f>
        <v>Eficiencia en la gestión integral de desazolve del sistema de drenaje y del suministro de agua potable en espacios públicos, así como el uso de agua tratada en áreas verdes públicas</v>
      </c>
      <c r="E51" s="478"/>
      <c r="F51" s="125" t="s">
        <v>159</v>
      </c>
      <c r="G51" s="115" t="s">
        <v>160</v>
      </c>
      <c r="H51" s="125" t="s">
        <v>67</v>
      </c>
      <c r="I51" s="126" t="s">
        <v>68</v>
      </c>
    </row>
    <row r="52" spans="1:9" ht="33.75" customHeight="1">
      <c r="B52" s="482"/>
      <c r="C52" s="482"/>
      <c r="D52" s="483"/>
      <c r="E52" s="483"/>
      <c r="F52" s="127">
        <f>CALENDARIZACION!S41</f>
        <v>20</v>
      </c>
      <c r="G52" s="123">
        <f>CALENDARIZACION!S42</f>
        <v>5</v>
      </c>
      <c r="H52" s="127">
        <f>CALENDARIZACION!T41</f>
        <v>15</v>
      </c>
      <c r="I52" s="128">
        <f>CALENDARIZACION!U41</f>
        <v>0.25</v>
      </c>
    </row>
    <row r="53" spans="1:9" ht="20.25" customHeight="1">
      <c r="A53" s="153">
        <v>1</v>
      </c>
      <c r="B53" s="468">
        <v>0</v>
      </c>
      <c r="C53" s="468"/>
      <c r="D53" s="468"/>
      <c r="E53" s="468"/>
      <c r="F53" s="468"/>
      <c r="G53" s="468"/>
      <c r="H53" s="468"/>
      <c r="I53" s="468"/>
    </row>
    <row r="54" spans="1:9">
      <c r="A54" s="153">
        <v>1</v>
      </c>
      <c r="B54" s="468"/>
      <c r="C54" s="468"/>
      <c r="D54" s="468"/>
      <c r="E54" s="468"/>
      <c r="F54" s="468"/>
      <c r="G54" s="468"/>
      <c r="H54" s="468"/>
      <c r="I54" s="468"/>
    </row>
    <row r="55" spans="1:9">
      <c r="A55" s="153">
        <v>1</v>
      </c>
      <c r="B55" s="468"/>
      <c r="C55" s="468"/>
      <c r="D55" s="468"/>
      <c r="E55" s="468"/>
      <c r="F55" s="468"/>
      <c r="G55" s="468"/>
      <c r="H55" s="468"/>
      <c r="I55" s="468"/>
    </row>
    <row r="56" spans="1:9">
      <c r="A56" s="153">
        <v>1</v>
      </c>
      <c r="B56" s="468"/>
      <c r="C56" s="468"/>
      <c r="D56" s="468"/>
      <c r="E56" s="468"/>
      <c r="F56" s="468"/>
      <c r="G56" s="468"/>
      <c r="H56" s="468"/>
      <c r="I56" s="468"/>
    </row>
    <row r="57" spans="1:9">
      <c r="A57" s="153">
        <v>1</v>
      </c>
      <c r="B57" s="468"/>
      <c r="C57" s="468"/>
      <c r="D57" s="468"/>
      <c r="E57" s="468"/>
      <c r="F57" s="468"/>
      <c r="G57" s="468"/>
      <c r="H57" s="468"/>
      <c r="I57" s="468"/>
    </row>
    <row r="58" spans="1:9">
      <c r="A58" s="153">
        <v>1</v>
      </c>
      <c r="B58" s="468"/>
      <c r="C58" s="468"/>
      <c r="D58" s="468"/>
      <c r="E58" s="468"/>
      <c r="F58" s="468"/>
      <c r="G58" s="468"/>
      <c r="H58" s="468"/>
      <c r="I58" s="468"/>
    </row>
    <row r="59" spans="1:9">
      <c r="A59" s="153">
        <v>1</v>
      </c>
      <c r="B59" s="468"/>
      <c r="C59" s="468"/>
      <c r="D59" s="468"/>
      <c r="E59" s="468"/>
      <c r="F59" s="468"/>
      <c r="G59" s="468"/>
      <c r="H59" s="468"/>
      <c r="I59" s="468"/>
    </row>
    <row r="60" spans="1:9">
      <c r="A60" s="153">
        <v>1</v>
      </c>
      <c r="B60" s="468"/>
      <c r="C60" s="468"/>
      <c r="D60" s="468"/>
      <c r="E60" s="468"/>
      <c r="F60" s="468"/>
      <c r="G60" s="468"/>
      <c r="H60" s="468"/>
      <c r="I60" s="468"/>
    </row>
    <row r="61" spans="1:9">
      <c r="A61" s="153">
        <v>1</v>
      </c>
      <c r="B61" s="468"/>
      <c r="C61" s="468"/>
      <c r="D61" s="468"/>
      <c r="E61" s="468"/>
      <c r="F61" s="468"/>
      <c r="G61" s="468"/>
      <c r="H61" s="468"/>
      <c r="I61" s="468"/>
    </row>
    <row r="62" spans="1:9">
      <c r="A62" s="153">
        <v>1</v>
      </c>
      <c r="B62" s="468"/>
      <c r="C62" s="468"/>
      <c r="D62" s="468"/>
      <c r="E62" s="468"/>
      <c r="F62" s="468"/>
      <c r="G62" s="468"/>
      <c r="H62" s="468"/>
      <c r="I62" s="468"/>
    </row>
    <row r="63" spans="1:9">
      <c r="A63" s="153">
        <v>1</v>
      </c>
      <c r="B63" s="468"/>
      <c r="C63" s="468"/>
      <c r="D63" s="468"/>
      <c r="E63" s="468"/>
      <c r="F63" s="468"/>
      <c r="G63" s="468"/>
      <c r="H63" s="468"/>
      <c r="I63" s="468"/>
    </row>
    <row r="64" spans="1:9">
      <c r="A64" s="153">
        <v>1</v>
      </c>
      <c r="B64" s="468"/>
      <c r="C64" s="468"/>
      <c r="D64" s="468"/>
      <c r="E64" s="468"/>
      <c r="F64" s="468"/>
      <c r="G64" s="468"/>
      <c r="H64" s="468"/>
      <c r="I64" s="468"/>
    </row>
    <row r="65" spans="1:9">
      <c r="A65" s="153">
        <v>1</v>
      </c>
      <c r="B65" s="468"/>
      <c r="C65" s="468"/>
      <c r="D65" s="468"/>
      <c r="E65" s="468"/>
      <c r="F65" s="468"/>
      <c r="G65" s="468"/>
      <c r="H65" s="468"/>
      <c r="I65" s="468"/>
    </row>
    <row r="66" spans="1:9">
      <c r="A66" s="153">
        <v>1</v>
      </c>
      <c r="B66" s="468"/>
      <c r="C66" s="468"/>
      <c r="D66" s="468"/>
      <c r="E66" s="468"/>
      <c r="F66" s="468"/>
      <c r="G66" s="468"/>
      <c r="H66" s="468"/>
      <c r="I66" s="468"/>
    </row>
    <row r="67" spans="1:9">
      <c r="A67" s="153">
        <v>1</v>
      </c>
      <c r="B67" s="468"/>
      <c r="C67" s="468"/>
      <c r="D67" s="468"/>
      <c r="E67" s="468"/>
      <c r="F67" s="468"/>
      <c r="G67" s="468"/>
      <c r="H67" s="468"/>
      <c r="I67" s="468"/>
    </row>
    <row r="68" spans="1:9" ht="17.25" customHeight="1">
      <c r="A68" s="153">
        <v>1</v>
      </c>
      <c r="B68" s="468"/>
      <c r="C68" s="468"/>
      <c r="D68" s="468"/>
      <c r="E68" s="468"/>
      <c r="F68" s="468"/>
      <c r="G68" s="468"/>
      <c r="H68" s="468"/>
      <c r="I68" s="468"/>
    </row>
    <row r="69" spans="1:9">
      <c r="A69" s="153">
        <v>1</v>
      </c>
      <c r="B69" s="533" t="s">
        <v>289</v>
      </c>
      <c r="C69" s="533"/>
      <c r="D69" s="533"/>
      <c r="E69" s="533"/>
      <c r="F69" s="533"/>
      <c r="G69" s="533"/>
      <c r="H69" s="533"/>
      <c r="I69" s="533"/>
    </row>
    <row r="70" spans="1:9">
      <c r="A70" s="153">
        <v>1</v>
      </c>
      <c r="B70" s="533"/>
      <c r="C70" s="533"/>
      <c r="D70" s="533"/>
      <c r="E70" s="533"/>
      <c r="F70" s="533"/>
      <c r="G70" s="533"/>
      <c r="H70" s="533"/>
      <c r="I70" s="533"/>
    </row>
    <row r="71" spans="1:9">
      <c r="A71" s="153">
        <v>1</v>
      </c>
      <c r="B71" s="522" t="s">
        <v>284</v>
      </c>
      <c r="C71" s="522"/>
      <c r="D71" s="522"/>
      <c r="E71" s="530">
        <f>F43/D43</f>
        <v>1</v>
      </c>
      <c r="F71" s="530"/>
      <c r="G71" s="530"/>
      <c r="H71" s="530"/>
      <c r="I71" s="530"/>
    </row>
    <row r="72" spans="1:9">
      <c r="A72" s="153">
        <v>1</v>
      </c>
      <c r="B72" s="522"/>
      <c r="C72" s="522"/>
      <c r="D72" s="522"/>
      <c r="E72" s="530"/>
      <c r="F72" s="530"/>
      <c r="G72" s="530"/>
      <c r="H72" s="530"/>
      <c r="I72" s="530"/>
    </row>
    <row r="73" spans="1:9">
      <c r="B73" s="522" t="s">
        <v>285</v>
      </c>
      <c r="C73" s="522"/>
      <c r="D73" s="522"/>
      <c r="E73" s="530">
        <f>F44/D44</f>
        <v>0</v>
      </c>
      <c r="F73" s="530"/>
      <c r="G73" s="530"/>
      <c r="H73" s="530"/>
      <c r="I73" s="530"/>
    </row>
    <row r="74" spans="1:9">
      <c r="B74" s="522"/>
      <c r="C74" s="522"/>
      <c r="D74" s="522"/>
      <c r="E74" s="530"/>
      <c r="F74" s="530"/>
      <c r="G74" s="530"/>
      <c r="H74" s="530"/>
      <c r="I74" s="530"/>
    </row>
    <row r="75" spans="1:9" ht="12.75" customHeight="1">
      <c r="B75" s="522" t="s">
        <v>133</v>
      </c>
      <c r="C75" s="522"/>
      <c r="D75" s="522"/>
      <c r="E75" s="530">
        <f>F45/D45</f>
        <v>0</v>
      </c>
      <c r="F75" s="530"/>
      <c r="G75" s="530"/>
      <c r="H75" s="530"/>
      <c r="I75" s="530"/>
    </row>
    <row r="76" spans="1:9" ht="12.75" customHeight="1">
      <c r="B76" s="522"/>
      <c r="C76" s="522"/>
      <c r="D76" s="522"/>
      <c r="E76" s="530"/>
      <c r="F76" s="530"/>
      <c r="G76" s="530"/>
      <c r="H76" s="530"/>
      <c r="I76" s="530"/>
    </row>
    <row r="77" spans="1:9">
      <c r="B77" s="522" t="s">
        <v>286</v>
      </c>
      <c r="C77" s="522"/>
      <c r="D77" s="522"/>
      <c r="E77" s="530">
        <f>F46/D46</f>
        <v>0</v>
      </c>
      <c r="F77" s="530"/>
      <c r="G77" s="530"/>
      <c r="H77" s="530"/>
      <c r="I77" s="530"/>
    </row>
    <row r="78" spans="1:9">
      <c r="B78" s="522"/>
      <c r="C78" s="522"/>
      <c r="D78" s="522"/>
      <c r="E78" s="530"/>
      <c r="F78" s="530"/>
      <c r="G78" s="530"/>
      <c r="H78" s="530"/>
      <c r="I78" s="530"/>
    </row>
    <row r="79" spans="1:9">
      <c r="B79" s="534"/>
      <c r="C79" s="534"/>
      <c r="D79" s="534"/>
      <c r="E79" s="534"/>
      <c r="F79" s="534"/>
      <c r="G79" s="534"/>
      <c r="H79" s="534"/>
      <c r="I79" s="534"/>
    </row>
  </sheetData>
  <dataConsolidate/>
  <mergeCells count="117">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{521B3DFE-A889-4C14-85F0-B9EF38A98171}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{9F74E27D-094D-4794-9830-AAECF1235B96}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{F11218B5-3A25-4F9A-8BC5-548DFC82591C}</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{FDD9C740-A731-4055-88C5-FF4AE0144AB3}</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521B3DFE-A889-4C14-85F0-B9EF38A9817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74E27D-094D-4794-9830-AAECF1235B9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F11218B5-3A25-4F9A-8BC5-548DFC82591C}">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DD9C740-A731-4055-88C5-FF4AE0144AB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1A2158C-4498-4B2D-99CC-47DBEDA19BA8}">
          <x14:formula1>
            <xm:f>'NO SE EDITA'!$K$3:$K$6</xm:f>
          </x14:formula1>
          <xm:sqref>H43:H46</xm:sqref>
        </x14:dataValidation>
        <x14:dataValidation type="list" allowBlank="1" showInputMessage="1" showErrorMessage="1" xr:uid="{2A3B7455-1AF3-43D4-A797-B16A9456AE4A}">
          <x14:formula1>
            <xm:f>'NO SE EDITA'!$L$3:$L$6</xm:f>
          </x14:formula1>
          <xm:sqref>I43:I46</xm:sqref>
        </x14:dataValidation>
        <x14:dataValidation type="list" allowBlank="1" showInputMessage="1" showErrorMessage="1" xr:uid="{8CDA442F-EDC1-4385-AB7D-974AB6D8904F}">
          <x14:formula1>
            <xm:f>'NO SE EDITA'!$C$3:$C$6</xm:f>
          </x14:formula1>
          <xm:sqref>D28:E28</xm:sqref>
        </x14:dataValidation>
        <x14:dataValidation type="list" allowBlank="1" showInputMessage="1" showErrorMessage="1" xr:uid="{42B5BD2C-3586-43DF-A56D-357E777DC5AC}">
          <x14:formula1>
            <xm:f>'NO SE EDITA'!$G$3:$G$5</xm:f>
          </x14:formula1>
          <xm:sqref>B32:E32 D36:E36 H40:I40</xm:sqref>
        </x14:dataValidation>
        <x14:dataValidation type="list" allowBlank="1" showInputMessage="1" showErrorMessage="1" xr:uid="{05C0496C-2D66-4C56-8934-87022170C00B}">
          <x14:formula1>
            <xm:f>'NO SE EDITA'!$H$3:$H$4</xm:f>
          </x14:formula1>
          <xm:sqref>F32:I32</xm:sqref>
        </x14:dataValidation>
        <x14:dataValidation type="list" allowBlank="1" showInputMessage="1" showErrorMessage="1" xr:uid="{FB807963-5669-4DFD-BFF1-BB3C6882BBB6}">
          <x14:formula1>
            <xm:f>'NO SE EDITA'!$D$3:$D$4</xm:f>
          </x14:formula1>
          <xm:sqref>F28</xm:sqref>
        </x14:dataValidation>
        <x14:dataValidation type="list" allowBlank="1" showInputMessage="1" showErrorMessage="1" xr:uid="{21E6E8B9-DC1A-4702-A214-6B05199E8C98}">
          <x14:formula1>
            <xm:f>'NO SE EDITA'!$B$3:$B$4</xm:f>
          </x14:formula1>
          <xm:sqref>B27:C28</xm:sqref>
        </x14:dataValidation>
        <x14:dataValidation type="list" allowBlank="1" showInputMessage="1" showErrorMessage="1" xr:uid="{E5981FCB-35D7-4053-A392-DDEAA80E3A82}">
          <x14:formula1>
            <xm:f>'NO SE EDITA'!$M$3:$M$4</xm:f>
          </x14:formula1>
          <xm:sqref>D37:E37</xm:sqref>
        </x14:dataValidation>
        <x14:dataValidation type="list" allowBlank="1" showInputMessage="1" showErrorMessage="1" xr:uid="{E0D21FAF-FD33-413C-9449-F349CA612D5E}">
          <x14:formula1>
            <xm:f>'NO SE EDITA'!$E$3:$E$4</xm:f>
          </x14:formula1>
          <xm:sqref>B30:E30</xm:sqref>
        </x14:dataValidation>
        <x14:dataValidation type="list" allowBlank="1" showInputMessage="1" showErrorMessage="1" xr:uid="{C06DEE04-74D5-40C2-943E-6D9E799EAA03}">
          <x14:formula1>
            <xm:f>'NO SE EDITA'!$F$3:$F$4</xm:f>
          </x14:formula1>
          <xm:sqref>F30:I30</xm:sqref>
        </x14:dataValidation>
        <x14:dataValidation type="list" allowBlank="1" showInputMessage="1" showErrorMessage="1" xr:uid="{EC49D183-470F-4809-8042-B37B7CE20C29}">
          <x14:formula1>
            <xm:f>'NO SE EDITA'!$J$3:$J$6</xm:f>
          </x14:formula1>
          <xm:sqref>F40:G40</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D53B7-C7FA-4C60-800B-DE689B2CE9BA}">
  <dimension ref="A2:J79"/>
  <sheetViews>
    <sheetView view="pageBreakPreview" topLeftCell="B40" zoomScale="84" zoomScaleNormal="100" zoomScaleSheetLayoutView="84" workbookViewId="0">
      <selection activeCell="D12" sqref="D12:E12"/>
    </sheetView>
  </sheetViews>
  <sheetFormatPr baseColWidth="10" defaultRowHeight="12.75"/>
  <cols>
    <col min="1" max="1" width="4.33203125" style="133" customWidth="1"/>
    <col min="2" max="3" width="15.83203125" style="133" customWidth="1"/>
    <col min="4" max="8" width="17.83203125" style="133" customWidth="1"/>
    <col min="9" max="9" width="20.33203125" style="133" customWidth="1"/>
    <col min="10" max="16384" width="12" style="133"/>
  </cols>
  <sheetData>
    <row r="2" spans="1:9" ht="18" customHeight="1"/>
    <row r="3" spans="1:9" ht="15" customHeight="1"/>
    <row r="4" spans="1:9" ht="34.5" customHeight="1">
      <c r="B4" s="465" t="s">
        <v>38</v>
      </c>
      <c r="C4" s="469"/>
      <c r="D4" s="469"/>
      <c r="E4" s="469"/>
      <c r="F4" s="469"/>
      <c r="G4" s="469"/>
      <c r="H4" s="469"/>
      <c r="I4" s="469"/>
    </row>
    <row r="5" spans="1:9" ht="19.5" customHeight="1">
      <c r="B5" s="460" t="s">
        <v>353</v>
      </c>
      <c r="C5" s="470"/>
      <c r="D5" s="470"/>
      <c r="E5" s="470"/>
      <c r="F5" s="470"/>
      <c r="G5" s="470"/>
      <c r="H5" s="470"/>
      <c r="I5" s="470"/>
    </row>
    <row r="6" spans="1:9" ht="31.5" customHeight="1">
      <c r="A6" s="150"/>
      <c r="B6" s="622" t="s">
        <v>39</v>
      </c>
      <c r="C6" s="623"/>
      <c r="D6" s="570" t="str">
        <f>'FORMATO 2. POA - MIR'!D4:F4</f>
        <v>SECRETARIA GENERAL MUNICIPAL</v>
      </c>
      <c r="E6" s="624"/>
      <c r="F6" s="622" t="s">
        <v>42</v>
      </c>
      <c r="G6" s="625"/>
      <c r="H6" s="626">
        <v>2026</v>
      </c>
      <c r="I6" s="626"/>
    </row>
    <row r="7" spans="1:9" ht="54" customHeight="1">
      <c r="A7" s="150"/>
      <c r="B7" s="612" t="s">
        <v>40</v>
      </c>
      <c r="C7" s="613"/>
      <c r="D7" s="558" t="s">
        <v>535</v>
      </c>
      <c r="E7" s="614"/>
      <c r="F7" s="612" t="s">
        <v>43</v>
      </c>
      <c r="G7" s="615"/>
      <c r="H7" s="472" t="s">
        <v>529</v>
      </c>
      <c r="I7" s="472"/>
    </row>
    <row r="8" spans="1:9" ht="41.25" customHeight="1">
      <c r="A8" s="150"/>
      <c r="B8" s="616" t="s">
        <v>41</v>
      </c>
      <c r="C8" s="617"/>
      <c r="D8" s="618" t="s">
        <v>542</v>
      </c>
      <c r="E8" s="619"/>
      <c r="F8" s="620" t="s">
        <v>44</v>
      </c>
      <c r="G8" s="621"/>
      <c r="H8" s="472" t="s">
        <v>538</v>
      </c>
      <c r="I8" s="472"/>
    </row>
    <row r="9" spans="1:9">
      <c r="A9" s="150"/>
      <c r="B9" s="479" t="s">
        <v>89</v>
      </c>
      <c r="C9" s="479"/>
      <c r="D9" s="479"/>
      <c r="E9" s="479"/>
      <c r="F9" s="479"/>
      <c r="G9" s="479"/>
      <c r="H9" s="479"/>
      <c r="I9" s="479"/>
    </row>
    <row r="10" spans="1:9" ht="154.5" customHeight="1">
      <c r="A10" s="150"/>
      <c r="B10" s="473" t="s">
        <v>90</v>
      </c>
      <c r="C10" s="473"/>
      <c r="D10" s="472" t="str">
        <f>'FORMATO 2. POA - MIR'!C9</f>
        <v xml:space="preserve">ACUERDO 4. DESARROLLO SOSTENIBLE E INFRAESTRUCTURA SOLIDA Y TRASFORMADORA </v>
      </c>
      <c r="E10" s="601"/>
      <c r="F10" s="480" t="s">
        <v>91</v>
      </c>
      <c r="G10" s="480"/>
      <c r="H10" s="608" t="str">
        <f>'FORMATO 2. POA - MIR'!E9</f>
        <v>4.1 .3 Fortalecer la infraestructura eléctrica y la conectividad digital, garantizando servicios eficientes, mejorando la calidad de vida de las y los Zapotlanenses. 
4.1 .4 Generar mejores carreteras y caminos municipales, brindando mayor seguridad en los traslados de los usuarios de transporte público, como particulares en el municipio.</v>
      </c>
      <c r="I10" s="602"/>
    </row>
    <row r="11" spans="1:9" ht="103.5" customHeight="1">
      <c r="A11" s="150"/>
      <c r="B11" s="480" t="s">
        <v>92</v>
      </c>
      <c r="C11" s="480"/>
      <c r="D11" s="472" t="str">
        <f>'FORMATO 2. POA - MIR'!C10</f>
        <v xml:space="preserve">ACUERDO 4. DESARROLLO SOSTENIBLE E INFRAESTRUCTURA SOLIDA Y TRASFORMADORA ZAPOTLÁN </v>
      </c>
      <c r="E11" s="601"/>
      <c r="F11" s="480" t="s">
        <v>94</v>
      </c>
      <c r="G11" s="480"/>
      <c r="H11" s="608" t="str">
        <f>'FORMATO 2. POA - MIR'!E10</f>
        <v>4.1.3.1 Ampliar la cobertura y mejorar la eficiencia de los servicios de electrificación y alumbrado público. Priorizando zonas con mayor rezago.	
4.1 .4.1 Rehabilitar carreteras, caminos rurales, brechas y puentes del municipio, optimizando los tiempos de traslado de los pobladores de Zapotlán.</v>
      </c>
      <c r="I11" s="602"/>
    </row>
    <row r="12" spans="1:9" ht="87" customHeight="1">
      <c r="A12" s="150"/>
      <c r="B12" s="607" t="s">
        <v>95</v>
      </c>
      <c r="C12" s="607"/>
      <c r="D12" s="596" t="str">
        <f>'FORMATO 2. POA - MIR'!C11</f>
        <v xml:space="preserve">4.1 Garantizar la correcta gestión de recursos, detonando la infraestructura social y sostenible atreves de financiamiento de obras, acciones sociales básicas e inversiones que beneficien directamente a la población de Zapotlán. </v>
      </c>
      <c r="E12" s="596"/>
      <c r="F12" s="480" t="s">
        <v>96</v>
      </c>
      <c r="G12" s="480"/>
      <c r="H12" s="608" t="str">
        <f>'FORMATO 2. POA - MIR'!E11</f>
        <v>4.1.4.2 Promover las buenas prácticas y colaboración de mantenimiento y cuidado de las calles en el municipio, propiciando mejor calidad para los transeúntes de las localidades.</v>
      </c>
      <c r="I12" s="602"/>
    </row>
    <row r="13" spans="1:9" ht="15" customHeight="1">
      <c r="A13" s="150"/>
      <c r="B13" s="609" t="s">
        <v>354</v>
      </c>
      <c r="C13" s="610"/>
      <c r="D13" s="610"/>
      <c r="E13" s="610"/>
      <c r="F13" s="610"/>
      <c r="G13" s="610"/>
      <c r="H13" s="610"/>
      <c r="I13" s="611"/>
    </row>
    <row r="14" spans="1:9">
      <c r="A14" s="150"/>
      <c r="B14" s="473" t="s">
        <v>45</v>
      </c>
      <c r="C14" s="473"/>
      <c r="D14" s="473"/>
      <c r="E14" s="473"/>
      <c r="F14" s="473"/>
      <c r="G14" s="473"/>
      <c r="H14" s="473"/>
      <c r="I14" s="473"/>
    </row>
    <row r="15" spans="1:9" ht="30.75" customHeight="1">
      <c r="A15" s="150"/>
      <c r="B15" s="498" t="str">
        <f>'FORMATO 2. POA - MIR'!B25</f>
        <v>Desazolve de los pozos y caleado de los mismos</v>
      </c>
      <c r="C15" s="498"/>
      <c r="D15" s="498"/>
      <c r="E15" s="498"/>
      <c r="F15" s="498"/>
      <c r="G15" s="498"/>
      <c r="H15" s="498"/>
      <c r="I15" s="498"/>
    </row>
    <row r="16" spans="1:9">
      <c r="A16" s="150"/>
      <c r="B16" s="473" t="s">
        <v>48</v>
      </c>
      <c r="C16" s="473"/>
      <c r="D16" s="473"/>
      <c r="E16" s="473"/>
      <c r="F16" s="473"/>
      <c r="G16" s="473"/>
      <c r="H16" s="473"/>
      <c r="I16" s="473"/>
    </row>
    <row r="17" spans="1:9" ht="39" customHeight="1">
      <c r="A17" s="150"/>
      <c r="B17" s="472" t="str">
        <f>'FORMATO 2. POA - MIR'!C25</f>
        <v>Realizar el retiro de basura, sedimentos, lodos y materiales sólidos. Limpieza manual o con equipos especializados, así como el desazolve de tuberías y pozos de inspección y aplicación de cal para prevenir infecciones.</v>
      </c>
      <c r="C17" s="472"/>
      <c r="D17" s="472"/>
      <c r="E17" s="472"/>
      <c r="F17" s="472"/>
      <c r="G17" s="472"/>
      <c r="H17" s="472"/>
      <c r="I17" s="472"/>
    </row>
    <row r="18" spans="1:9" ht="18.75" customHeight="1">
      <c r="A18" s="150"/>
      <c r="B18" s="499" t="s">
        <v>355</v>
      </c>
      <c r="C18" s="499"/>
      <c r="D18" s="499"/>
      <c r="E18" s="499"/>
      <c r="F18" s="499"/>
      <c r="G18" s="499"/>
      <c r="H18" s="499"/>
      <c r="I18" s="499"/>
    </row>
    <row r="19" spans="1:9">
      <c r="A19" s="150"/>
      <c r="B19" s="475" t="s">
        <v>340</v>
      </c>
      <c r="C19" s="475"/>
      <c r="D19" s="475"/>
      <c r="E19" s="475"/>
      <c r="F19" s="475"/>
      <c r="G19" s="475"/>
      <c r="H19" s="475"/>
      <c r="I19" s="475"/>
    </row>
    <row r="20" spans="1:9">
      <c r="A20" s="150"/>
      <c r="B20" s="472" t="str">
        <f>CALENDARIZACION!E44</f>
        <v xml:space="preserve">PDPCR = (PDPCRP/ PDPCRR) * 100
</v>
      </c>
      <c r="C20" s="472"/>
      <c r="D20" s="472"/>
      <c r="E20" s="472"/>
      <c r="F20" s="472"/>
      <c r="G20" s="472"/>
      <c r="H20" s="472"/>
      <c r="I20" s="472"/>
    </row>
    <row r="21" spans="1:9">
      <c r="A21" s="150"/>
      <c r="B21" s="475" t="s">
        <v>341</v>
      </c>
      <c r="C21" s="475"/>
      <c r="D21" s="475"/>
      <c r="E21" s="475"/>
      <c r="F21" s="475"/>
      <c r="G21" s="475"/>
      <c r="H21" s="475"/>
      <c r="I21" s="475"/>
    </row>
    <row r="22" spans="1:9" ht="28.5" customHeight="1">
      <c r="A22" s="150"/>
      <c r="B22" s="486" t="s">
        <v>105</v>
      </c>
      <c r="C22" s="487"/>
      <c r="D22" s="488" t="s">
        <v>342</v>
      </c>
      <c r="E22" s="488"/>
      <c r="F22" s="487" t="s">
        <v>343</v>
      </c>
      <c r="G22" s="487"/>
      <c r="H22" s="480" t="s">
        <v>142</v>
      </c>
      <c r="I22" s="480"/>
    </row>
    <row r="23" spans="1:9" ht="55.5" customHeight="1">
      <c r="A23" s="150"/>
      <c r="B23" s="601" t="s">
        <v>594</v>
      </c>
      <c r="C23" s="602"/>
      <c r="D23" s="605" t="s">
        <v>108</v>
      </c>
      <c r="E23" s="606"/>
      <c r="F23" s="601" t="str">
        <f>CALENDARIZACION!C44</f>
        <v>PDPCR
Porcentaje de desazolve de pozos y caleados 
realizados</v>
      </c>
      <c r="G23" s="602"/>
      <c r="H23" s="518" t="str">
        <f>'FORMATO 2. POA - MIR'!E16</f>
        <v xml:space="preserve">Medios de verificación:Carpetas digitales, Carpetas físicas, Solicitudes ciudadanas y Archivos de control e inspecciones físicas.
Fuente de información: Estadísticas  de Población y Vivienda (INEGI), Estadísticas Datamun (CONEVAL)
https://sigeh.hidalgo.gob.mx/pags/info_reg/municipal/13082%20-%20Zapotl%C3%A1n%20de%20Ju%C3%A1rez.pdf
Periodicidad: Trimestral
Resguardante: DIRECCIÓN DE SERVICIOS PUBLICOS MUNICIPALES </v>
      </c>
      <c r="I23" s="506"/>
    </row>
    <row r="24" spans="1:9" ht="63.75" customHeight="1">
      <c r="A24" s="150"/>
      <c r="B24" s="601" t="s">
        <v>595</v>
      </c>
      <c r="C24" s="602"/>
      <c r="D24" s="605" t="s">
        <v>108</v>
      </c>
      <c r="E24" s="606"/>
      <c r="F24" s="627" t="str">
        <f>CALENDARIZACION!D44</f>
        <v>PDPCRP
Porcentaje de desazolve de pozos y caleados programados</v>
      </c>
      <c r="G24" s="628"/>
      <c r="H24" s="519"/>
      <c r="I24" s="508"/>
    </row>
    <row r="25" spans="1:9" ht="91.5" customHeight="1">
      <c r="A25" s="150"/>
      <c r="B25" s="601" t="s">
        <v>596</v>
      </c>
      <c r="C25" s="602"/>
      <c r="D25" s="605" t="s">
        <v>108</v>
      </c>
      <c r="E25" s="606"/>
      <c r="F25" s="559" t="str">
        <f>CALENDARIZACION!D45</f>
        <v>PDPCRR
Porcentaje de desazolve de pozos y caleados 
realizados</v>
      </c>
      <c r="G25" s="559"/>
      <c r="H25" s="520"/>
      <c r="I25" s="510"/>
    </row>
    <row r="26" spans="1:9" ht="12.75" customHeight="1">
      <c r="A26" s="150"/>
      <c r="B26" s="633" t="s">
        <v>145</v>
      </c>
      <c r="C26" s="633"/>
      <c r="D26" s="633"/>
      <c r="E26" s="633"/>
      <c r="F26" s="633"/>
      <c r="G26" s="633"/>
      <c r="H26" s="633"/>
      <c r="I26" s="633"/>
    </row>
    <row r="27" spans="1:9" ht="15.75" customHeight="1">
      <c r="A27" s="150"/>
      <c r="B27" s="634" t="s">
        <v>28</v>
      </c>
      <c r="C27" s="631"/>
      <c r="D27" s="629" t="s">
        <v>46</v>
      </c>
      <c r="E27" s="631"/>
      <c r="F27" s="634" t="s">
        <v>47</v>
      </c>
      <c r="G27" s="635"/>
      <c r="H27" s="635"/>
      <c r="I27" s="635"/>
    </row>
    <row r="28" spans="1:9" ht="18" customHeight="1">
      <c r="A28" s="150"/>
      <c r="B28" s="601" t="s">
        <v>100</v>
      </c>
      <c r="C28" s="602"/>
      <c r="D28" s="595" t="s">
        <v>98</v>
      </c>
      <c r="E28" s="597"/>
      <c r="F28" s="595" t="s">
        <v>220</v>
      </c>
      <c r="G28" s="596"/>
      <c r="H28" s="596"/>
      <c r="I28" s="597"/>
    </row>
    <row r="29" spans="1:9" ht="18" customHeight="1">
      <c r="A29" s="150"/>
      <c r="B29" s="629" t="s">
        <v>127</v>
      </c>
      <c r="C29" s="630"/>
      <c r="D29" s="630"/>
      <c r="E29" s="631"/>
      <c r="F29" s="632" t="s">
        <v>130</v>
      </c>
      <c r="G29" s="573"/>
      <c r="H29" s="573"/>
      <c r="I29" s="573"/>
    </row>
    <row r="30" spans="1:9" ht="13.5" customHeight="1">
      <c r="A30" s="150"/>
      <c r="B30" s="584" t="s">
        <v>108</v>
      </c>
      <c r="C30" s="585"/>
      <c r="D30" s="585"/>
      <c r="E30" s="586"/>
      <c r="F30" s="595" t="s">
        <v>196</v>
      </c>
      <c r="G30" s="596"/>
      <c r="H30" s="596"/>
      <c r="I30" s="597"/>
    </row>
    <row r="31" spans="1:9" ht="15.75" customHeight="1">
      <c r="A31" s="150"/>
      <c r="B31" s="598" t="s">
        <v>82</v>
      </c>
      <c r="C31" s="599"/>
      <c r="D31" s="599"/>
      <c r="E31" s="600"/>
      <c r="F31" s="474" t="s">
        <v>131</v>
      </c>
      <c r="G31" s="475"/>
      <c r="H31" s="475"/>
      <c r="I31" s="475"/>
    </row>
    <row r="32" spans="1:9" ht="15.75" customHeight="1">
      <c r="A32" s="150"/>
      <c r="B32" s="584" t="s">
        <v>109</v>
      </c>
      <c r="C32" s="585"/>
      <c r="D32" s="585"/>
      <c r="E32" s="586"/>
      <c r="F32" s="587" t="s">
        <v>110</v>
      </c>
      <c r="G32" s="588"/>
      <c r="H32" s="588"/>
      <c r="I32" s="589"/>
    </row>
    <row r="33" spans="1:10" ht="14.25" customHeight="1">
      <c r="A33" s="150"/>
      <c r="B33" s="479" t="s">
        <v>148</v>
      </c>
      <c r="C33" s="479"/>
      <c r="D33" s="479"/>
      <c r="E33" s="479"/>
      <c r="F33" s="479"/>
      <c r="G33" s="479"/>
      <c r="H33" s="479"/>
      <c r="I33" s="479"/>
    </row>
    <row r="34" spans="1:10" ht="13.5" customHeight="1">
      <c r="A34" s="150"/>
      <c r="B34" s="502" t="s">
        <v>345</v>
      </c>
      <c r="C34" s="502"/>
      <c r="D34" s="502"/>
      <c r="E34" s="502"/>
      <c r="F34" s="475" t="s">
        <v>346</v>
      </c>
      <c r="G34" s="475"/>
      <c r="H34" s="475"/>
      <c r="I34" s="475"/>
    </row>
    <row r="35" spans="1:10">
      <c r="A35" s="150"/>
      <c r="B35" s="590" t="s">
        <v>151</v>
      </c>
      <c r="C35" s="591"/>
      <c r="D35" s="592">
        <f>CALENDARIZACION!R44</f>
        <v>120</v>
      </c>
      <c r="E35" s="593"/>
      <c r="F35" s="570" t="s">
        <v>115</v>
      </c>
      <c r="G35" s="571"/>
      <c r="H35" s="594" t="s">
        <v>116</v>
      </c>
      <c r="I35" s="594"/>
    </row>
    <row r="36" spans="1:10">
      <c r="A36" s="150"/>
      <c r="B36" s="580" t="s">
        <v>117</v>
      </c>
      <c r="C36" s="581"/>
      <c r="D36" s="582" t="s">
        <v>109</v>
      </c>
      <c r="E36" s="583"/>
      <c r="F36" s="558" t="s">
        <v>344</v>
      </c>
      <c r="G36" s="559"/>
      <c r="H36" s="513" t="s">
        <v>119</v>
      </c>
      <c r="I36" s="513"/>
    </row>
    <row r="37" spans="1:10">
      <c r="A37" s="150"/>
      <c r="B37" s="580" t="s">
        <v>49</v>
      </c>
      <c r="C37" s="581"/>
      <c r="D37" s="582" t="s">
        <v>195</v>
      </c>
      <c r="E37" s="583"/>
      <c r="F37" s="558" t="s">
        <v>120</v>
      </c>
      <c r="G37" s="559"/>
      <c r="H37" s="511" t="s">
        <v>121</v>
      </c>
      <c r="I37" s="511"/>
    </row>
    <row r="38" spans="1:10">
      <c r="A38" s="150"/>
      <c r="B38" s="572" t="s">
        <v>356</v>
      </c>
      <c r="C38" s="573"/>
      <c r="D38" s="573"/>
      <c r="E38" s="573"/>
      <c r="F38" s="573"/>
      <c r="G38" s="573"/>
      <c r="H38" s="573"/>
      <c r="I38" s="573"/>
    </row>
    <row r="39" spans="1:10">
      <c r="A39" s="150"/>
      <c r="B39" s="574" t="s">
        <v>236</v>
      </c>
      <c r="C39" s="575"/>
      <c r="D39" s="575"/>
      <c r="E39" s="576"/>
      <c r="F39" s="577" t="s">
        <v>50</v>
      </c>
      <c r="G39" s="578"/>
      <c r="H39" s="480" t="s">
        <v>146</v>
      </c>
      <c r="I39" s="480"/>
    </row>
    <row r="40" spans="1:10">
      <c r="A40" s="150"/>
      <c r="B40" s="490">
        <f>D43</f>
        <v>30</v>
      </c>
      <c r="C40" s="490"/>
      <c r="D40" s="490"/>
      <c r="E40" s="490"/>
      <c r="F40" s="579">
        <v>2026</v>
      </c>
      <c r="G40" s="579"/>
      <c r="H40" s="472" t="s">
        <v>109</v>
      </c>
      <c r="I40" s="472"/>
    </row>
    <row r="41" spans="1:10">
      <c r="A41" s="150"/>
      <c r="B41" s="563" t="s">
        <v>149</v>
      </c>
      <c r="C41" s="564"/>
      <c r="D41" s="564"/>
      <c r="E41" s="564"/>
      <c r="F41" s="564"/>
      <c r="G41" s="564"/>
      <c r="H41" s="564"/>
      <c r="I41" s="565"/>
    </row>
    <row r="42" spans="1:10" ht="36">
      <c r="A42" s="150"/>
      <c r="B42" s="566" t="s">
        <v>123</v>
      </c>
      <c r="C42" s="567"/>
      <c r="D42" s="141" t="s">
        <v>150</v>
      </c>
      <c r="E42" s="142" t="s">
        <v>85</v>
      </c>
      <c r="F42" s="568" t="s">
        <v>86</v>
      </c>
      <c r="G42" s="569"/>
      <c r="H42" s="114" t="s">
        <v>75</v>
      </c>
      <c r="I42" s="114" t="s">
        <v>76</v>
      </c>
    </row>
    <row r="43" spans="1:10">
      <c r="A43" s="150"/>
      <c r="B43" s="570" t="s">
        <v>284</v>
      </c>
      <c r="C43" s="571"/>
      <c r="D43" s="117">
        <f>SUM(CALENDARIZACION!F44:H44)</f>
        <v>30</v>
      </c>
      <c r="E43" s="118">
        <v>0</v>
      </c>
      <c r="F43" s="514">
        <f>SUM(CALENDARIZACION!F45:H45)</f>
        <v>20</v>
      </c>
      <c r="G43" s="514"/>
      <c r="H43" s="144">
        <v>46027</v>
      </c>
      <c r="I43" s="144">
        <v>46111</v>
      </c>
      <c r="J43" s="152"/>
    </row>
    <row r="44" spans="1:10">
      <c r="A44" s="150"/>
      <c r="B44" s="558" t="s">
        <v>285</v>
      </c>
      <c r="C44" s="559"/>
      <c r="D44" s="117">
        <f>SUM(CALENDARIZACION!I44:K44)</f>
        <v>30</v>
      </c>
      <c r="E44" s="120">
        <v>0</v>
      </c>
      <c r="F44" s="514">
        <f>SUM(CALENDARIZACION!I45:K45)</f>
        <v>0</v>
      </c>
      <c r="G44" s="514"/>
      <c r="H44" s="144"/>
      <c r="I44" s="144"/>
      <c r="J44" s="152"/>
    </row>
    <row r="45" spans="1:10">
      <c r="A45" s="150"/>
      <c r="B45" s="558" t="s">
        <v>133</v>
      </c>
      <c r="C45" s="559"/>
      <c r="D45" s="117">
        <f>SUM(CALENDARIZACION!L44:N44)</f>
        <v>30</v>
      </c>
      <c r="E45" s="118">
        <v>0</v>
      </c>
      <c r="F45" s="514">
        <f>SUM(CALENDARIZACION!L45:N45)</f>
        <v>0</v>
      </c>
      <c r="G45" s="514"/>
      <c r="H45" s="144"/>
      <c r="I45" s="144"/>
    </row>
    <row r="46" spans="1:10">
      <c r="A46" s="150"/>
      <c r="B46" s="560" t="s">
        <v>286</v>
      </c>
      <c r="C46" s="561"/>
      <c r="D46" s="121">
        <f>SUM(CALENDARIZACION!O44:Q44)</f>
        <v>30</v>
      </c>
      <c r="E46" s="122">
        <v>0</v>
      </c>
      <c r="F46" s="562">
        <f>SUM(CALENDARIZACION!O45:Q45)</f>
        <v>0</v>
      </c>
      <c r="G46" s="562"/>
      <c r="H46" s="144"/>
      <c r="I46" s="144"/>
    </row>
    <row r="47" spans="1:10" ht="24">
      <c r="A47" s="150"/>
      <c r="B47" s="493" t="s">
        <v>352</v>
      </c>
      <c r="C47" s="493"/>
      <c r="D47" s="145">
        <f>CALENDARIZACION!R44</f>
        <v>120</v>
      </c>
      <c r="E47" s="145">
        <v>0</v>
      </c>
      <c r="F47" s="494">
        <f>CALENDARIZACION!R45</f>
        <v>20</v>
      </c>
      <c r="G47" s="494"/>
      <c r="H47" s="115" t="s">
        <v>152</v>
      </c>
      <c r="I47" s="146">
        <f>CALENDARIZACION!U44</f>
        <v>0.16666666666666666</v>
      </c>
    </row>
    <row r="48" spans="1:10">
      <c r="A48" s="641"/>
      <c r="B48" s="641"/>
      <c r="C48" s="641"/>
      <c r="D48" s="641"/>
      <c r="E48" s="641"/>
      <c r="F48" s="641"/>
      <c r="G48" s="641"/>
      <c r="H48" s="641"/>
      <c r="I48" s="641"/>
    </row>
    <row r="49" spans="1:9" ht="22.5" customHeight="1">
      <c r="A49" s="641"/>
      <c r="B49" s="641"/>
      <c r="C49" s="641"/>
      <c r="D49" s="641"/>
      <c r="E49" s="641"/>
      <c r="F49" s="641"/>
      <c r="G49" s="641"/>
      <c r="H49" s="641"/>
      <c r="I49" s="641"/>
    </row>
    <row r="50" spans="1:9" ht="39" customHeight="1">
      <c r="A50" s="150"/>
      <c r="B50" s="471" t="s">
        <v>164</v>
      </c>
      <c r="C50" s="473"/>
      <c r="D50" s="497" t="s">
        <v>52</v>
      </c>
      <c r="E50" s="497"/>
      <c r="F50" s="497" t="s">
        <v>158</v>
      </c>
      <c r="G50" s="497"/>
      <c r="H50" s="497"/>
      <c r="I50" s="497"/>
    </row>
    <row r="51" spans="1:9" ht="33.75" customHeight="1">
      <c r="A51" s="150"/>
      <c r="B51" s="481" t="str">
        <f>D8</f>
        <v>PP4- A1  C2</v>
      </c>
      <c r="C51" s="481"/>
      <c r="D51" s="478" t="str">
        <f>B15</f>
        <v>Desazolve de los pozos y caleado de los mismos</v>
      </c>
      <c r="E51" s="478"/>
      <c r="F51" s="125" t="s">
        <v>159</v>
      </c>
      <c r="G51" s="115" t="s">
        <v>160</v>
      </c>
      <c r="H51" s="125" t="s">
        <v>67</v>
      </c>
      <c r="I51" s="126" t="s">
        <v>68</v>
      </c>
    </row>
    <row r="52" spans="1:9" ht="30" customHeight="1">
      <c r="A52" s="150"/>
      <c r="B52" s="482"/>
      <c r="C52" s="482"/>
      <c r="D52" s="483"/>
      <c r="E52" s="483"/>
      <c r="F52" s="127">
        <f>CALENDARIZACION!S44</f>
        <v>120</v>
      </c>
      <c r="G52" s="123">
        <f>CALENDARIZACION!S45</f>
        <v>20</v>
      </c>
      <c r="H52" s="127">
        <f>CALENDARIZACION!T44</f>
        <v>100</v>
      </c>
      <c r="I52" s="128">
        <f>CALENDARIZACION!U44</f>
        <v>0.16666666666666666</v>
      </c>
    </row>
    <row r="53" spans="1:9" ht="20.25" customHeight="1">
      <c r="A53" s="153">
        <v>1</v>
      </c>
      <c r="B53" s="468">
        <v>0</v>
      </c>
      <c r="C53" s="468"/>
      <c r="D53" s="468"/>
      <c r="E53" s="468"/>
      <c r="F53" s="468"/>
      <c r="G53" s="468"/>
      <c r="H53" s="468"/>
      <c r="I53" s="468"/>
    </row>
    <row r="54" spans="1:9">
      <c r="A54" s="153">
        <v>1</v>
      </c>
      <c r="B54" s="468"/>
      <c r="C54" s="468"/>
      <c r="D54" s="468"/>
      <c r="E54" s="468"/>
      <c r="F54" s="468"/>
      <c r="G54" s="468"/>
      <c r="H54" s="468"/>
      <c r="I54" s="468"/>
    </row>
    <row r="55" spans="1:9">
      <c r="A55" s="153">
        <v>1</v>
      </c>
      <c r="B55" s="468"/>
      <c r="C55" s="468"/>
      <c r="D55" s="468"/>
      <c r="E55" s="468"/>
      <c r="F55" s="468"/>
      <c r="G55" s="468"/>
      <c r="H55" s="468"/>
      <c r="I55" s="468"/>
    </row>
    <row r="56" spans="1:9">
      <c r="A56" s="153">
        <v>1</v>
      </c>
      <c r="B56" s="468"/>
      <c r="C56" s="468"/>
      <c r="D56" s="468"/>
      <c r="E56" s="468"/>
      <c r="F56" s="468"/>
      <c r="G56" s="468"/>
      <c r="H56" s="468"/>
      <c r="I56" s="468"/>
    </row>
    <row r="57" spans="1:9">
      <c r="A57" s="153">
        <v>1</v>
      </c>
      <c r="B57" s="468"/>
      <c r="C57" s="468"/>
      <c r="D57" s="468"/>
      <c r="E57" s="468"/>
      <c r="F57" s="468"/>
      <c r="G57" s="468"/>
      <c r="H57" s="468"/>
      <c r="I57" s="468"/>
    </row>
    <row r="58" spans="1:9">
      <c r="A58" s="153">
        <v>1</v>
      </c>
      <c r="B58" s="468"/>
      <c r="C58" s="468"/>
      <c r="D58" s="468"/>
      <c r="E58" s="468"/>
      <c r="F58" s="468"/>
      <c r="G58" s="468"/>
      <c r="H58" s="468"/>
      <c r="I58" s="468"/>
    </row>
    <row r="59" spans="1:9">
      <c r="A59" s="153">
        <v>1</v>
      </c>
      <c r="B59" s="468"/>
      <c r="C59" s="468"/>
      <c r="D59" s="468"/>
      <c r="E59" s="468"/>
      <c r="F59" s="468"/>
      <c r="G59" s="468"/>
      <c r="H59" s="468"/>
      <c r="I59" s="468"/>
    </row>
    <row r="60" spans="1:9">
      <c r="A60" s="153">
        <v>1</v>
      </c>
      <c r="B60" s="468"/>
      <c r="C60" s="468"/>
      <c r="D60" s="468"/>
      <c r="E60" s="468"/>
      <c r="F60" s="468"/>
      <c r="G60" s="468"/>
      <c r="H60" s="468"/>
      <c r="I60" s="468"/>
    </row>
    <row r="61" spans="1:9">
      <c r="A61" s="153">
        <v>1</v>
      </c>
      <c r="B61" s="468"/>
      <c r="C61" s="468"/>
      <c r="D61" s="468"/>
      <c r="E61" s="468"/>
      <c r="F61" s="468"/>
      <c r="G61" s="468"/>
      <c r="H61" s="468"/>
      <c r="I61" s="468"/>
    </row>
    <row r="62" spans="1:9">
      <c r="A62" s="153">
        <v>1</v>
      </c>
      <c r="B62" s="468"/>
      <c r="C62" s="468"/>
      <c r="D62" s="468"/>
      <c r="E62" s="468"/>
      <c r="F62" s="468"/>
      <c r="G62" s="468"/>
      <c r="H62" s="468"/>
      <c r="I62" s="468"/>
    </row>
    <row r="63" spans="1:9">
      <c r="A63" s="153">
        <v>1</v>
      </c>
      <c r="B63" s="468"/>
      <c r="C63" s="468"/>
      <c r="D63" s="468"/>
      <c r="E63" s="468"/>
      <c r="F63" s="468"/>
      <c r="G63" s="468"/>
      <c r="H63" s="468"/>
      <c r="I63" s="468"/>
    </row>
    <row r="64" spans="1:9">
      <c r="A64" s="153">
        <v>1</v>
      </c>
      <c r="B64" s="468"/>
      <c r="C64" s="468"/>
      <c r="D64" s="468"/>
      <c r="E64" s="468"/>
      <c r="F64" s="468"/>
      <c r="G64" s="468"/>
      <c r="H64" s="468"/>
      <c r="I64" s="468"/>
    </row>
    <row r="65" spans="1:9">
      <c r="A65" s="153">
        <v>1</v>
      </c>
      <c r="B65" s="468"/>
      <c r="C65" s="468"/>
      <c r="D65" s="468"/>
      <c r="E65" s="468"/>
      <c r="F65" s="468"/>
      <c r="G65" s="468"/>
      <c r="H65" s="468"/>
      <c r="I65" s="468"/>
    </row>
    <row r="66" spans="1:9">
      <c r="A66" s="153">
        <v>1</v>
      </c>
      <c r="B66" s="468"/>
      <c r="C66" s="468"/>
      <c r="D66" s="468"/>
      <c r="E66" s="468"/>
      <c r="F66" s="468"/>
      <c r="G66" s="468"/>
      <c r="H66" s="468"/>
      <c r="I66" s="468"/>
    </row>
    <row r="67" spans="1:9">
      <c r="A67" s="153">
        <v>1</v>
      </c>
      <c r="B67" s="468"/>
      <c r="C67" s="468"/>
      <c r="D67" s="468"/>
      <c r="E67" s="468"/>
      <c r="F67" s="468"/>
      <c r="G67" s="468"/>
      <c r="H67" s="468"/>
      <c r="I67" s="468"/>
    </row>
    <row r="68" spans="1:9" ht="17.25" customHeight="1">
      <c r="A68" s="153">
        <v>1</v>
      </c>
      <c r="B68" s="468"/>
      <c r="C68" s="468"/>
      <c r="D68" s="468"/>
      <c r="E68" s="468"/>
      <c r="F68" s="468"/>
      <c r="G68" s="468"/>
      <c r="H68" s="468"/>
      <c r="I68" s="468"/>
    </row>
    <row r="69" spans="1:9">
      <c r="A69" s="153">
        <v>1</v>
      </c>
      <c r="B69" s="533" t="s">
        <v>289</v>
      </c>
      <c r="C69" s="533"/>
      <c r="D69" s="533"/>
      <c r="E69" s="533"/>
      <c r="F69" s="533"/>
      <c r="G69" s="533"/>
      <c r="H69" s="533"/>
      <c r="I69" s="533"/>
    </row>
    <row r="70" spans="1:9">
      <c r="A70" s="153">
        <v>1</v>
      </c>
      <c r="B70" s="533"/>
      <c r="C70" s="533"/>
      <c r="D70" s="533"/>
      <c r="E70" s="533"/>
      <c r="F70" s="533"/>
      <c r="G70" s="533"/>
      <c r="H70" s="533"/>
      <c r="I70" s="533"/>
    </row>
    <row r="71" spans="1:9">
      <c r="A71" s="153">
        <v>1</v>
      </c>
      <c r="B71" s="522" t="s">
        <v>284</v>
      </c>
      <c r="C71" s="522"/>
      <c r="D71" s="522"/>
      <c r="E71" s="530">
        <f>F43/D43</f>
        <v>0.66666666666666663</v>
      </c>
      <c r="F71" s="530"/>
      <c r="G71" s="530"/>
      <c r="H71" s="530"/>
      <c r="I71" s="530"/>
    </row>
    <row r="72" spans="1:9">
      <c r="A72" s="153">
        <v>1</v>
      </c>
      <c r="B72" s="522"/>
      <c r="C72" s="522"/>
      <c r="D72" s="522"/>
      <c r="E72" s="530"/>
      <c r="F72" s="530"/>
      <c r="G72" s="530"/>
      <c r="H72" s="530"/>
      <c r="I72" s="530"/>
    </row>
    <row r="73" spans="1:9">
      <c r="B73" s="522" t="s">
        <v>285</v>
      </c>
      <c r="C73" s="522"/>
      <c r="D73" s="522"/>
      <c r="E73" s="530">
        <f>F44/D44</f>
        <v>0</v>
      </c>
      <c r="F73" s="530"/>
      <c r="G73" s="530"/>
      <c r="H73" s="530"/>
      <c r="I73" s="530"/>
    </row>
    <row r="74" spans="1:9">
      <c r="B74" s="522"/>
      <c r="C74" s="522"/>
      <c r="D74" s="522"/>
      <c r="E74" s="530"/>
      <c r="F74" s="530"/>
      <c r="G74" s="530"/>
      <c r="H74" s="530"/>
      <c r="I74" s="530"/>
    </row>
    <row r="75" spans="1:9" ht="12.75" customHeight="1">
      <c r="B75" s="522" t="s">
        <v>133</v>
      </c>
      <c r="C75" s="522"/>
      <c r="D75" s="522"/>
      <c r="E75" s="530">
        <f>F45/D45</f>
        <v>0</v>
      </c>
      <c r="F75" s="530"/>
      <c r="G75" s="530"/>
      <c r="H75" s="530"/>
      <c r="I75" s="530"/>
    </row>
    <row r="76" spans="1:9" ht="12.75" customHeight="1">
      <c r="B76" s="522"/>
      <c r="C76" s="522"/>
      <c r="D76" s="522"/>
      <c r="E76" s="530"/>
      <c r="F76" s="530"/>
      <c r="G76" s="530"/>
      <c r="H76" s="530"/>
      <c r="I76" s="530"/>
    </row>
    <row r="77" spans="1:9">
      <c r="B77" s="522" t="s">
        <v>286</v>
      </c>
      <c r="C77" s="522"/>
      <c r="D77" s="522"/>
      <c r="E77" s="530">
        <f>F46/D46</f>
        <v>0</v>
      </c>
      <c r="F77" s="530"/>
      <c r="G77" s="530"/>
      <c r="H77" s="530"/>
      <c r="I77" s="530"/>
    </row>
    <row r="78" spans="1:9">
      <c r="B78" s="522"/>
      <c r="C78" s="522"/>
      <c r="D78" s="522"/>
      <c r="E78" s="530"/>
      <c r="F78" s="530"/>
      <c r="G78" s="530"/>
      <c r="H78" s="530"/>
      <c r="I78" s="530"/>
    </row>
    <row r="79" spans="1:9">
      <c r="B79" s="534"/>
      <c r="C79" s="534"/>
      <c r="D79" s="534"/>
      <c r="E79" s="534"/>
      <c r="F79" s="534"/>
      <c r="G79" s="534"/>
      <c r="H79" s="534"/>
      <c r="I79" s="534"/>
    </row>
  </sheetData>
  <dataConsolidate/>
  <mergeCells count="117">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{D74A5C9C-6176-4F98-8F74-80C448FA2343}</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{5858166B-45F5-45D6-A916-AE7D1C79403D}</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{48C0BD48-9323-46D6-99A5-3DC5551D1BF6}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{766BFB93-880B-4E0C-9D87-55F36D4A7741}</x14:id>
        </ext>
      </extLst>
    </cfRule>
  </conditionalFormatting>
  <pageMargins left="0.7" right="0.7" top="0.75" bottom="0.75" header="0.3" footer="0.3"/>
  <pageSetup scale="57" orientation="portrait" r:id="rId1"/>
  <rowBreaks count="1" manualBreakCount="1">
    <brk id="47" max="16383" man="1"/>
  </rowBreaks>
  <drawing r:id="rId2"/>
  <extLst>
    <ext xmlns:x14="http://schemas.microsoft.com/office/spreadsheetml/2009/9/main" uri="{78C0D931-6437-407d-A8EE-F0AAD7539E65}">
      <x14:conditionalFormattings>
        <x14:conditionalFormatting xmlns:xm="http://schemas.microsoft.com/office/excel/2006/main">
          <x14:cfRule type="dataBar" id="{D74A5C9C-6176-4F98-8F74-80C448FA2343}">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5858166B-45F5-45D6-A916-AE7D1C79403D}">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8C0BD48-9323-46D6-99A5-3DC5551D1BF6}">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766BFB93-880B-4E0C-9D87-55F36D4A774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BF11B69A-8DB1-45F8-99E1-9DD4732E61B3}">
          <x14:formula1>
            <xm:f>'NO SE EDITA'!$J$3:$J$6</xm:f>
          </x14:formula1>
          <xm:sqref>F40:G40</xm:sqref>
        </x14:dataValidation>
        <x14:dataValidation type="list" allowBlank="1" showInputMessage="1" showErrorMessage="1" xr:uid="{DC0465FE-6F30-4FAA-B766-A487AD95F3DD}">
          <x14:formula1>
            <xm:f>'NO SE EDITA'!$F$3:$F$4</xm:f>
          </x14:formula1>
          <xm:sqref>F30:I30</xm:sqref>
        </x14:dataValidation>
        <x14:dataValidation type="list" allowBlank="1" showInputMessage="1" showErrorMessage="1" xr:uid="{61C22E5F-CBD7-4482-B1D9-916DB921D250}">
          <x14:formula1>
            <xm:f>'NO SE EDITA'!$E$3:$E$4</xm:f>
          </x14:formula1>
          <xm:sqref>B30:E30</xm:sqref>
        </x14:dataValidation>
        <x14:dataValidation type="list" allowBlank="1" showInputMessage="1" showErrorMessage="1" xr:uid="{B9B091C8-600A-4FB0-A74D-FE03BE6EF07C}">
          <x14:formula1>
            <xm:f>'NO SE EDITA'!$M$3:$M$4</xm:f>
          </x14:formula1>
          <xm:sqref>D37:E37</xm:sqref>
        </x14:dataValidation>
        <x14:dataValidation type="list" allowBlank="1" showInputMessage="1" showErrorMessage="1" xr:uid="{799FADB9-3B83-490B-875C-29BC406FA1EF}">
          <x14:formula1>
            <xm:f>'NO SE EDITA'!$B$3:$B$4</xm:f>
          </x14:formula1>
          <xm:sqref>B27:C28</xm:sqref>
        </x14:dataValidation>
        <x14:dataValidation type="list" allowBlank="1" showInputMessage="1" showErrorMessage="1" xr:uid="{C445C4B6-F071-4D89-8F0F-04FEC5750EBD}">
          <x14:formula1>
            <xm:f>'NO SE EDITA'!$D$3:$D$4</xm:f>
          </x14:formula1>
          <xm:sqref>F28</xm:sqref>
        </x14:dataValidation>
        <x14:dataValidation type="list" allowBlank="1" showInputMessage="1" showErrorMessage="1" xr:uid="{D7568B22-C8E9-4D09-A094-08BB00270FA8}">
          <x14:formula1>
            <xm:f>'NO SE EDITA'!$H$3:$H$4</xm:f>
          </x14:formula1>
          <xm:sqref>F32:I32</xm:sqref>
        </x14:dataValidation>
        <x14:dataValidation type="list" allowBlank="1" showInputMessage="1" showErrorMessage="1" xr:uid="{C08C553D-0E11-43D4-80B5-C41E185C0D33}">
          <x14:formula1>
            <xm:f>'NO SE EDITA'!$G$3:$G$5</xm:f>
          </x14:formula1>
          <xm:sqref>B32:E32 D36:E36 H40:I40</xm:sqref>
        </x14:dataValidation>
        <x14:dataValidation type="list" allowBlank="1" showInputMessage="1" showErrorMessage="1" xr:uid="{D8AADB07-7EE3-4113-A2C9-055E5F41EE83}">
          <x14:formula1>
            <xm:f>'NO SE EDITA'!$C$3:$C$6</xm:f>
          </x14:formula1>
          <xm:sqref>D28:E28</xm:sqref>
        </x14:dataValidation>
        <x14:dataValidation type="list" allowBlank="1" showInputMessage="1" showErrorMessage="1" xr:uid="{62089A87-CF9F-4102-A063-36BFAD9DC0E7}">
          <x14:formula1>
            <xm:f>'NO SE EDITA'!$L$3:$L$6</xm:f>
          </x14:formula1>
          <xm:sqref>I43:I46</xm:sqref>
        </x14:dataValidation>
        <x14:dataValidation type="list" allowBlank="1" showInputMessage="1" showErrorMessage="1" xr:uid="{E9401243-AD2C-4E33-B9BD-FA8A95C65FE0}">
          <x14:formula1>
            <xm:f>'NO SE EDITA'!$K$3:$K$6</xm:f>
          </x14:formula1>
          <xm:sqref>H43:H46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C7B57-5C50-4BDF-89F5-2B915994F807}">
  <dimension ref="A2:J79"/>
  <sheetViews>
    <sheetView topLeftCell="A4" zoomScaleNormal="100" workbookViewId="0">
      <selection activeCell="B17" sqref="B17:I17"/>
    </sheetView>
  </sheetViews>
  <sheetFormatPr baseColWidth="10" defaultRowHeight="12.75"/>
  <cols>
    <col min="1" max="1" width="4.33203125" style="124" customWidth="1"/>
    <col min="2" max="3" width="15.83203125" style="124" customWidth="1"/>
    <col min="4" max="8" width="17.83203125" style="124" customWidth="1"/>
    <col min="9" max="9" width="23" style="124" customWidth="1"/>
    <col min="10" max="16384" width="12" style="124"/>
  </cols>
  <sheetData>
    <row r="2" spans="2:9" ht="18" customHeight="1"/>
    <row r="3" spans="2:9" ht="15" customHeight="1"/>
    <row r="4" spans="2:9" ht="34.5" customHeight="1">
      <c r="B4" s="465" t="s">
        <v>38</v>
      </c>
      <c r="C4" s="469"/>
      <c r="D4" s="469"/>
      <c r="E4" s="469"/>
      <c r="F4" s="469"/>
      <c r="G4" s="469"/>
      <c r="H4" s="469"/>
      <c r="I4" s="469"/>
    </row>
    <row r="5" spans="2:9" ht="19.5" customHeight="1">
      <c r="B5" s="460" t="s">
        <v>353</v>
      </c>
      <c r="C5" s="470"/>
      <c r="D5" s="470"/>
      <c r="E5" s="470"/>
      <c r="F5" s="470"/>
      <c r="G5" s="470"/>
      <c r="H5" s="470"/>
      <c r="I5" s="470"/>
    </row>
    <row r="6" spans="2:9" ht="31.5" customHeight="1">
      <c r="B6" s="622" t="s">
        <v>39</v>
      </c>
      <c r="C6" s="623"/>
      <c r="D6" s="570" t="str">
        <f>'FORMATO 2. POA - MIR'!D4:F4</f>
        <v>SECRETARIA GENERAL MUNICIPAL</v>
      </c>
      <c r="E6" s="624"/>
      <c r="F6" s="622" t="s">
        <v>42</v>
      </c>
      <c r="G6" s="625"/>
      <c r="H6" s="626">
        <v>2026</v>
      </c>
      <c r="I6" s="626"/>
    </row>
    <row r="7" spans="2:9" ht="54" customHeight="1">
      <c r="B7" s="612" t="s">
        <v>40</v>
      </c>
      <c r="C7" s="613"/>
      <c r="D7" s="558" t="s">
        <v>535</v>
      </c>
      <c r="E7" s="614"/>
      <c r="F7" s="612" t="s">
        <v>43</v>
      </c>
      <c r="G7" s="615"/>
      <c r="H7" s="472" t="s">
        <v>529</v>
      </c>
      <c r="I7" s="472"/>
    </row>
    <row r="8" spans="2:9" ht="41.25" customHeight="1">
      <c r="B8" s="616" t="s">
        <v>41</v>
      </c>
      <c r="C8" s="617"/>
      <c r="D8" s="618" t="s">
        <v>292</v>
      </c>
      <c r="E8" s="619"/>
      <c r="F8" s="620" t="s">
        <v>44</v>
      </c>
      <c r="G8" s="621"/>
      <c r="H8" s="472" t="s">
        <v>550</v>
      </c>
      <c r="I8" s="472"/>
    </row>
    <row r="9" spans="2:9">
      <c r="B9" s="479" t="s">
        <v>89</v>
      </c>
      <c r="C9" s="479"/>
      <c r="D9" s="479"/>
      <c r="E9" s="479"/>
      <c r="F9" s="479"/>
      <c r="G9" s="479"/>
      <c r="H9" s="479"/>
      <c r="I9" s="479"/>
    </row>
    <row r="10" spans="2:9" ht="132" customHeight="1">
      <c r="B10" s="473" t="s">
        <v>90</v>
      </c>
      <c r="C10" s="473"/>
      <c r="D10" s="472" t="str">
        <f>'FORMATO 2. POA - MIR'!C9</f>
        <v xml:space="preserve">ACUERDO 4. DESARROLLO SOSTENIBLE E INFRAESTRUCTURA SOLIDA Y TRASFORMADORA </v>
      </c>
      <c r="E10" s="601"/>
      <c r="F10" s="480" t="s">
        <v>91</v>
      </c>
      <c r="G10" s="480"/>
      <c r="H10" s="608" t="str">
        <f>'FORMATO 2. POA - MIR'!E9</f>
        <v>4.1 .3 Fortalecer la infraestructura eléctrica y la conectividad digital, garantizando servicios eficientes, mejorando la calidad de vida de las y los Zapotlanenses. 
4.1 .4 Generar mejores carreteras y caminos municipales, brindando mayor seguridad en los traslados de los usuarios de transporte público, como particulares en el municipio.</v>
      </c>
      <c r="I10" s="602"/>
    </row>
    <row r="11" spans="2:9" ht="126" customHeight="1">
      <c r="B11" s="480" t="s">
        <v>92</v>
      </c>
      <c r="C11" s="480"/>
      <c r="D11" s="472" t="str">
        <f>'FORMATO 2. POA - MIR'!C10</f>
        <v xml:space="preserve">ACUERDO 4. DESARROLLO SOSTENIBLE E INFRAESTRUCTURA SOLIDA Y TRASFORMADORA ZAPOTLÁN </v>
      </c>
      <c r="E11" s="601"/>
      <c r="F11" s="480" t="s">
        <v>94</v>
      </c>
      <c r="G11" s="480"/>
      <c r="H11" s="608" t="str">
        <f>'FORMATO 2. POA - MIR'!E10</f>
        <v>4.1.3.1 Ampliar la cobertura y mejorar la eficiencia de los servicios de electrificación y alumbrado público. Priorizando zonas con mayor rezago.	
4.1 .4.1 Rehabilitar carreteras, caminos rurales, brechas y puentes del municipio, optimizando los tiempos de traslado de los pobladores de Zapotlán.</v>
      </c>
      <c r="I11" s="602"/>
    </row>
    <row r="12" spans="2:9" ht="126" customHeight="1">
      <c r="B12" s="607" t="s">
        <v>95</v>
      </c>
      <c r="C12" s="607"/>
      <c r="D12" s="596" t="str">
        <f>'FORMATO 2. POA - MIR'!C11</f>
        <v xml:space="preserve">4.1 Garantizar la correcta gestión de recursos, detonando la infraestructura social y sostenible atreves de financiamiento de obras, acciones sociales básicas e inversiones que beneficien directamente a la población de Zapotlán. </v>
      </c>
      <c r="E12" s="596"/>
      <c r="F12" s="480" t="s">
        <v>96</v>
      </c>
      <c r="G12" s="480"/>
      <c r="H12" s="608" t="str">
        <f>'FORMATO 2. POA - MIR'!E11</f>
        <v>4.1.4.2 Promover las buenas prácticas y colaboración de mantenimiento y cuidado de las calles en el municipio, propiciando mejor calidad para los transeúntes de las localidades.</v>
      </c>
      <c r="I12" s="602"/>
    </row>
    <row r="13" spans="2:9" ht="15" customHeight="1">
      <c r="B13" s="609" t="s">
        <v>354</v>
      </c>
      <c r="C13" s="610"/>
      <c r="D13" s="610"/>
      <c r="E13" s="610"/>
      <c r="F13" s="610"/>
      <c r="G13" s="610"/>
      <c r="H13" s="610"/>
      <c r="I13" s="611"/>
    </row>
    <row r="14" spans="2:9">
      <c r="B14" s="473" t="s">
        <v>45</v>
      </c>
      <c r="C14" s="473"/>
      <c r="D14" s="473"/>
      <c r="E14" s="473"/>
      <c r="F14" s="473"/>
      <c r="G14" s="473"/>
      <c r="H14" s="473"/>
      <c r="I14" s="473"/>
    </row>
    <row r="15" spans="2:9" ht="30.75" customHeight="1">
      <c r="B15" s="498" t="str">
        <f>'FORMATO 2. POA - MIR'!B26</f>
        <v xml:space="preserve">Desazolve de cunetas y alcantarillas </v>
      </c>
      <c r="C15" s="498"/>
      <c r="D15" s="498"/>
      <c r="E15" s="498"/>
      <c r="F15" s="498"/>
      <c r="G15" s="498"/>
      <c r="H15" s="498"/>
      <c r="I15" s="498"/>
    </row>
    <row r="16" spans="2:9">
      <c r="B16" s="473" t="s">
        <v>48</v>
      </c>
      <c r="C16" s="473"/>
      <c r="D16" s="473"/>
      <c r="E16" s="473"/>
      <c r="F16" s="473"/>
      <c r="G16" s="473"/>
      <c r="H16" s="473"/>
      <c r="I16" s="473"/>
    </row>
    <row r="17" spans="2:9" ht="39" customHeight="1">
      <c r="B17" s="472" t="str">
        <f>'FORMATO 2. POA - MIR'!C26</f>
        <v>Retiro de la remoción de sedimentos, lodos, basura, vegetación, piedras y otros materiales que obstruyen el flujo del agua en las estructuras de drenaje superficial y subterráneo. Esta actividad tiene como propósito restablecer la capacidad hidráulica de las cunetas y alcantarillas, garantizando un adecuado desalojo de aguas pluviales y previniendo inundaciones, encharcamientos y daños a la infraestructura vial o urbana.</v>
      </c>
      <c r="C17" s="472"/>
      <c r="D17" s="472"/>
      <c r="E17" s="472"/>
      <c r="F17" s="472"/>
      <c r="G17" s="472"/>
      <c r="H17" s="472"/>
      <c r="I17" s="472"/>
    </row>
    <row r="18" spans="2:9" ht="18.75" customHeight="1">
      <c r="B18" s="499" t="s">
        <v>355</v>
      </c>
      <c r="C18" s="499"/>
      <c r="D18" s="499"/>
      <c r="E18" s="499"/>
      <c r="F18" s="499"/>
      <c r="G18" s="499"/>
      <c r="H18" s="499"/>
      <c r="I18" s="499"/>
    </row>
    <row r="19" spans="2:9">
      <c r="B19" s="475" t="s">
        <v>340</v>
      </c>
      <c r="C19" s="475"/>
      <c r="D19" s="475"/>
      <c r="E19" s="475"/>
      <c r="F19" s="475"/>
      <c r="G19" s="475"/>
      <c r="H19" s="475"/>
      <c r="I19" s="475"/>
    </row>
    <row r="20" spans="2:9" ht="19.5" customHeight="1">
      <c r="B20" s="642" t="str">
        <f>CALENDARIZACION!E47</f>
        <v xml:space="preserve">PDCAR= (PDCARP / PDCARR) * 100
</v>
      </c>
      <c r="C20" s="642"/>
      <c r="D20" s="642"/>
      <c r="E20" s="642"/>
      <c r="F20" s="642"/>
      <c r="G20" s="642"/>
      <c r="H20" s="642"/>
      <c r="I20" s="642"/>
    </row>
    <row r="21" spans="2:9">
      <c r="B21" s="475" t="s">
        <v>341</v>
      </c>
      <c r="C21" s="475"/>
      <c r="D21" s="475"/>
      <c r="E21" s="475"/>
      <c r="F21" s="475"/>
      <c r="G21" s="475"/>
      <c r="H21" s="475"/>
      <c r="I21" s="475"/>
    </row>
    <row r="22" spans="2:9" ht="28.5" customHeight="1">
      <c r="B22" s="486" t="s">
        <v>105</v>
      </c>
      <c r="C22" s="487"/>
      <c r="D22" s="488" t="s">
        <v>342</v>
      </c>
      <c r="E22" s="488"/>
      <c r="F22" s="487" t="s">
        <v>343</v>
      </c>
      <c r="G22" s="487"/>
      <c r="H22" s="480" t="s">
        <v>142</v>
      </c>
      <c r="I22" s="480"/>
    </row>
    <row r="23" spans="2:9" ht="65.25" customHeight="1">
      <c r="B23" s="601" t="s">
        <v>597</v>
      </c>
      <c r="C23" s="602"/>
      <c r="D23" s="605" t="s">
        <v>108</v>
      </c>
      <c r="E23" s="606"/>
      <c r="F23" s="601" t="str">
        <f>CALENDARIZACION!C47</f>
        <v>PDCAR
Porcentaje de cunetas y alcantarillas realizadas</v>
      </c>
      <c r="G23" s="602"/>
      <c r="H23" s="518" t="str">
        <f>'FORMATO 2. POA - MIR'!E16</f>
        <v xml:space="preserve">Medios de verificación:Carpetas digitales, Carpetas físicas, Solicitudes ciudadanas y Archivos de control e inspecciones físicas.
Fuente de información: Estadísticas  de Población y Vivienda (INEGI), Estadísticas Datamun (CONEVAL)
https://sigeh.hidalgo.gob.mx/pags/info_reg/municipal/13082%20-%20Zapotl%C3%A1n%20de%20Ju%C3%A1rez.pdf
Periodicidad: Trimestral
Resguardante: DIRECCIÓN DE SERVICIOS PUBLICOS MUNICIPALES </v>
      </c>
      <c r="I23" s="506"/>
    </row>
    <row r="24" spans="2:9" ht="63.75" customHeight="1">
      <c r="B24" s="601" t="s">
        <v>598</v>
      </c>
      <c r="C24" s="602"/>
      <c r="D24" s="605" t="s">
        <v>108</v>
      </c>
      <c r="E24" s="606"/>
      <c r="F24" s="627" t="str">
        <f>CALENDARIZACION!D47</f>
        <v>PDCARP
 Porcentaje de cunetas y alcantarillas programados</v>
      </c>
      <c r="G24" s="628"/>
      <c r="H24" s="519"/>
      <c r="I24" s="508"/>
    </row>
    <row r="25" spans="2:9" ht="81" customHeight="1">
      <c r="B25" s="601" t="s">
        <v>599</v>
      </c>
      <c r="C25" s="602"/>
      <c r="D25" s="605" t="s">
        <v>108</v>
      </c>
      <c r="E25" s="606"/>
      <c r="F25" s="559" t="str">
        <f>CALENDARIZACION!D48</f>
        <v xml:space="preserve"> PDCARR
Porcentaje de cunetas y alcantarillas realizadas</v>
      </c>
      <c r="G25" s="559"/>
      <c r="H25" s="520"/>
      <c r="I25" s="510"/>
    </row>
    <row r="26" spans="2:9" ht="12.75" customHeight="1">
      <c r="B26" s="633" t="s">
        <v>145</v>
      </c>
      <c r="C26" s="633"/>
      <c r="D26" s="633"/>
      <c r="E26" s="633"/>
      <c r="F26" s="633"/>
      <c r="G26" s="633"/>
      <c r="H26" s="633"/>
      <c r="I26" s="633"/>
    </row>
    <row r="27" spans="2:9" ht="15.75" customHeight="1">
      <c r="B27" s="634" t="s">
        <v>28</v>
      </c>
      <c r="C27" s="631"/>
      <c r="D27" s="629" t="s">
        <v>46</v>
      </c>
      <c r="E27" s="631"/>
      <c r="F27" s="634" t="s">
        <v>47</v>
      </c>
      <c r="G27" s="635"/>
      <c r="H27" s="635"/>
      <c r="I27" s="635"/>
    </row>
    <row r="28" spans="2:9" ht="18" customHeight="1">
      <c r="B28" s="601" t="s">
        <v>100</v>
      </c>
      <c r="C28" s="602"/>
      <c r="D28" s="595" t="s">
        <v>98</v>
      </c>
      <c r="E28" s="597"/>
      <c r="F28" s="595" t="s">
        <v>220</v>
      </c>
      <c r="G28" s="596"/>
      <c r="H28" s="596"/>
      <c r="I28" s="597"/>
    </row>
    <row r="29" spans="2:9" ht="18" customHeight="1">
      <c r="B29" s="629" t="s">
        <v>127</v>
      </c>
      <c r="C29" s="630"/>
      <c r="D29" s="630"/>
      <c r="E29" s="631"/>
      <c r="F29" s="632" t="s">
        <v>130</v>
      </c>
      <c r="G29" s="573"/>
      <c r="H29" s="573"/>
      <c r="I29" s="573"/>
    </row>
    <row r="30" spans="2:9" ht="13.5" customHeight="1">
      <c r="B30" s="584" t="s">
        <v>108</v>
      </c>
      <c r="C30" s="585"/>
      <c r="D30" s="585"/>
      <c r="E30" s="586"/>
      <c r="F30" s="595" t="s">
        <v>196</v>
      </c>
      <c r="G30" s="596"/>
      <c r="H30" s="596"/>
      <c r="I30" s="597"/>
    </row>
    <row r="31" spans="2:9" ht="15.75" customHeight="1">
      <c r="B31" s="643" t="s">
        <v>82</v>
      </c>
      <c r="C31" s="644"/>
      <c r="D31" s="644"/>
      <c r="E31" s="600"/>
      <c r="F31" s="645" t="s">
        <v>131</v>
      </c>
      <c r="G31" s="646"/>
      <c r="H31" s="646"/>
      <c r="I31" s="646"/>
    </row>
    <row r="32" spans="2:9" ht="15.75" customHeight="1">
      <c r="B32" s="472" t="s">
        <v>109</v>
      </c>
      <c r="C32" s="472"/>
      <c r="D32" s="472"/>
      <c r="E32" s="472"/>
      <c r="F32" s="472" t="s">
        <v>110</v>
      </c>
      <c r="G32" s="472"/>
      <c r="H32" s="472"/>
      <c r="I32" s="472"/>
    </row>
    <row r="33" spans="1:10" ht="14.25" customHeight="1">
      <c r="B33" s="479" t="s">
        <v>148</v>
      </c>
      <c r="C33" s="479"/>
      <c r="D33" s="479"/>
      <c r="E33" s="479"/>
      <c r="F33" s="479"/>
      <c r="G33" s="479"/>
      <c r="H33" s="479"/>
      <c r="I33" s="479"/>
    </row>
    <row r="34" spans="1:10" ht="13.5" customHeight="1">
      <c r="B34" s="636" t="s">
        <v>345</v>
      </c>
      <c r="C34" s="637"/>
      <c r="D34" s="637"/>
      <c r="E34" s="637"/>
      <c r="F34" s="638" t="s">
        <v>346</v>
      </c>
      <c r="G34" s="638"/>
      <c r="H34" s="638"/>
      <c r="I34" s="638"/>
    </row>
    <row r="35" spans="1:10">
      <c r="B35" s="580" t="s">
        <v>151</v>
      </c>
      <c r="C35" s="581"/>
      <c r="D35" s="639">
        <f>CALENDARIZACION!R47</f>
        <v>4</v>
      </c>
      <c r="E35" s="640"/>
      <c r="F35" s="570" t="s">
        <v>115</v>
      </c>
      <c r="G35" s="571"/>
      <c r="H35" s="594" t="s">
        <v>116</v>
      </c>
      <c r="I35" s="594"/>
    </row>
    <row r="36" spans="1:10">
      <c r="B36" s="580" t="s">
        <v>117</v>
      </c>
      <c r="C36" s="581"/>
      <c r="D36" s="582" t="s">
        <v>109</v>
      </c>
      <c r="E36" s="583"/>
      <c r="F36" s="558" t="s">
        <v>344</v>
      </c>
      <c r="G36" s="559"/>
      <c r="H36" s="513" t="s">
        <v>119</v>
      </c>
      <c r="I36" s="513"/>
    </row>
    <row r="37" spans="1:10">
      <c r="B37" s="580" t="s">
        <v>49</v>
      </c>
      <c r="C37" s="581"/>
      <c r="D37" s="582" t="s">
        <v>195</v>
      </c>
      <c r="E37" s="583"/>
      <c r="F37" s="558" t="s">
        <v>120</v>
      </c>
      <c r="G37" s="559"/>
      <c r="H37" s="511" t="s">
        <v>121</v>
      </c>
      <c r="I37" s="511"/>
    </row>
    <row r="38" spans="1:10">
      <c r="B38" s="572" t="s">
        <v>356</v>
      </c>
      <c r="C38" s="573"/>
      <c r="D38" s="573"/>
      <c r="E38" s="573"/>
      <c r="F38" s="573"/>
      <c r="G38" s="573"/>
      <c r="H38" s="573"/>
      <c r="I38" s="573"/>
    </row>
    <row r="39" spans="1:10">
      <c r="B39" s="574" t="s">
        <v>236</v>
      </c>
      <c r="C39" s="575"/>
      <c r="D39" s="575"/>
      <c r="E39" s="576"/>
      <c r="F39" s="577" t="s">
        <v>50</v>
      </c>
      <c r="G39" s="578"/>
      <c r="H39" s="480" t="s">
        <v>146</v>
      </c>
      <c r="I39" s="480"/>
    </row>
    <row r="40" spans="1:10">
      <c r="B40" s="490">
        <f>D43</f>
        <v>1</v>
      </c>
      <c r="C40" s="490"/>
      <c r="D40" s="490"/>
      <c r="E40" s="490"/>
      <c r="F40" s="579">
        <v>2026</v>
      </c>
      <c r="G40" s="579"/>
      <c r="H40" s="472" t="s">
        <v>109</v>
      </c>
      <c r="I40" s="472"/>
    </row>
    <row r="41" spans="1:10">
      <c r="B41" s="563" t="s">
        <v>149</v>
      </c>
      <c r="C41" s="564"/>
      <c r="D41" s="564"/>
      <c r="E41" s="564"/>
      <c r="F41" s="564"/>
      <c r="G41" s="564"/>
      <c r="H41" s="564"/>
      <c r="I41" s="565"/>
    </row>
    <row r="42" spans="1:10" ht="36">
      <c r="B42" s="566" t="s">
        <v>123</v>
      </c>
      <c r="C42" s="567"/>
      <c r="D42" s="141" t="s">
        <v>150</v>
      </c>
      <c r="E42" s="142" t="s">
        <v>85</v>
      </c>
      <c r="F42" s="568" t="s">
        <v>86</v>
      </c>
      <c r="G42" s="569"/>
      <c r="H42" s="114" t="s">
        <v>75</v>
      </c>
      <c r="I42" s="114" t="s">
        <v>76</v>
      </c>
    </row>
    <row r="43" spans="1:10">
      <c r="B43" s="570" t="s">
        <v>284</v>
      </c>
      <c r="C43" s="571"/>
      <c r="D43" s="117">
        <f>SUM(CALENDARIZACION!F47:H47)</f>
        <v>1</v>
      </c>
      <c r="E43" s="118">
        <v>0</v>
      </c>
      <c r="F43" s="514">
        <f>SUM(CALENDARIZACION!F48:H48)</f>
        <v>1</v>
      </c>
      <c r="G43" s="514"/>
      <c r="H43" s="144">
        <v>46027</v>
      </c>
      <c r="I43" s="144">
        <v>46111</v>
      </c>
      <c r="J43" s="129"/>
    </row>
    <row r="44" spans="1:10">
      <c r="B44" s="558" t="s">
        <v>285</v>
      </c>
      <c r="C44" s="559"/>
      <c r="D44" s="117">
        <f>SUM(CALENDARIZACION!I47:K47)</f>
        <v>1</v>
      </c>
      <c r="E44" s="120">
        <v>0</v>
      </c>
      <c r="F44" s="514">
        <f>SUM(CALENDARIZACION!I48:K48)</f>
        <v>0</v>
      </c>
      <c r="G44" s="514"/>
      <c r="H44" s="144"/>
      <c r="I44" s="144"/>
      <c r="J44" s="129"/>
    </row>
    <row r="45" spans="1:10">
      <c r="B45" s="558" t="s">
        <v>133</v>
      </c>
      <c r="C45" s="559"/>
      <c r="D45" s="117">
        <f>SUM(CALENDARIZACION!L47:N47)</f>
        <v>1</v>
      </c>
      <c r="E45" s="118">
        <v>0</v>
      </c>
      <c r="F45" s="514">
        <f>SUM(CALENDARIZACION!L48:N48)</f>
        <v>0</v>
      </c>
      <c r="G45" s="514"/>
      <c r="H45" s="144"/>
      <c r="I45" s="144"/>
    </row>
    <row r="46" spans="1:10">
      <c r="B46" s="560" t="s">
        <v>286</v>
      </c>
      <c r="C46" s="561"/>
      <c r="D46" s="121">
        <f>SUM(CALENDARIZACION!O47:Q47)</f>
        <v>1</v>
      </c>
      <c r="E46" s="122">
        <v>0</v>
      </c>
      <c r="F46" s="562">
        <f>SUM(CALENDARIZACION!O48:Q48)</f>
        <v>0</v>
      </c>
      <c r="G46" s="562"/>
      <c r="H46" s="144"/>
      <c r="I46" s="144"/>
    </row>
    <row r="47" spans="1:10" ht="24">
      <c r="B47" s="493" t="s">
        <v>352</v>
      </c>
      <c r="C47" s="493"/>
      <c r="D47" s="145">
        <f>CALENDARIZACION!R47</f>
        <v>4</v>
      </c>
      <c r="E47" s="145">
        <v>0</v>
      </c>
      <c r="F47" s="494">
        <f>CALENDARIZACION!R48</f>
        <v>1</v>
      </c>
      <c r="G47" s="494"/>
      <c r="H47" s="115" t="s">
        <v>152</v>
      </c>
      <c r="I47" s="146">
        <f>CALENDARIZACION!U47</f>
        <v>0.25</v>
      </c>
    </row>
    <row r="48" spans="1:10">
      <c r="A48" s="647"/>
      <c r="B48" s="647"/>
      <c r="C48" s="647"/>
      <c r="D48" s="647"/>
      <c r="E48" s="647"/>
      <c r="F48" s="647"/>
      <c r="G48" s="647"/>
      <c r="H48" s="647"/>
      <c r="I48" s="647"/>
    </row>
    <row r="49" spans="1:9" ht="22.5" customHeight="1">
      <c r="A49" s="647"/>
      <c r="B49" s="647"/>
      <c r="C49" s="647"/>
      <c r="D49" s="647"/>
      <c r="E49" s="647"/>
      <c r="F49" s="647"/>
      <c r="G49" s="647"/>
      <c r="H49" s="647"/>
      <c r="I49" s="647"/>
    </row>
    <row r="50" spans="1:9" ht="39" customHeight="1">
      <c r="B50" s="471" t="s">
        <v>164</v>
      </c>
      <c r="C50" s="473"/>
      <c r="D50" s="497" t="s">
        <v>52</v>
      </c>
      <c r="E50" s="497"/>
      <c r="F50" s="497" t="s">
        <v>158</v>
      </c>
      <c r="G50" s="497"/>
      <c r="H50" s="497"/>
      <c r="I50" s="497"/>
    </row>
    <row r="51" spans="1:9" ht="33.75" customHeight="1">
      <c r="B51" s="481" t="str">
        <f>D8</f>
        <v>PP- A2  C2</v>
      </c>
      <c r="C51" s="481"/>
      <c r="D51" s="478" t="str">
        <f>B15</f>
        <v xml:space="preserve">Desazolve de cunetas y alcantarillas </v>
      </c>
      <c r="E51" s="478"/>
      <c r="F51" s="125" t="s">
        <v>159</v>
      </c>
      <c r="G51" s="115" t="s">
        <v>160</v>
      </c>
      <c r="H51" s="125" t="s">
        <v>67</v>
      </c>
      <c r="I51" s="126" t="s">
        <v>68</v>
      </c>
    </row>
    <row r="52" spans="1:9" ht="30" customHeight="1">
      <c r="B52" s="482"/>
      <c r="C52" s="482"/>
      <c r="D52" s="483"/>
      <c r="E52" s="483"/>
      <c r="F52" s="127">
        <f>CALENDARIZACION!S47</f>
        <v>4</v>
      </c>
      <c r="G52" s="123">
        <f>CALENDARIZACION!S48</f>
        <v>1</v>
      </c>
      <c r="H52" s="127">
        <f>CALENDARIZACION!T47</f>
        <v>3</v>
      </c>
      <c r="I52" s="128">
        <f>CALENDARIZACION!U47</f>
        <v>0.25</v>
      </c>
    </row>
    <row r="53" spans="1:9" ht="20.25" customHeight="1">
      <c r="A53" s="130">
        <v>1</v>
      </c>
      <c r="B53" s="468">
        <v>0</v>
      </c>
      <c r="C53" s="468"/>
      <c r="D53" s="468"/>
      <c r="E53" s="468"/>
      <c r="F53" s="468"/>
      <c r="G53" s="468"/>
      <c r="H53" s="468"/>
      <c r="I53" s="468"/>
    </row>
    <row r="54" spans="1:9">
      <c r="A54" s="130">
        <v>1</v>
      </c>
      <c r="B54" s="468"/>
      <c r="C54" s="468"/>
      <c r="D54" s="468"/>
      <c r="E54" s="468"/>
      <c r="F54" s="468"/>
      <c r="G54" s="468"/>
      <c r="H54" s="468"/>
      <c r="I54" s="468"/>
    </row>
    <row r="55" spans="1:9">
      <c r="A55" s="130">
        <v>1</v>
      </c>
      <c r="B55" s="468"/>
      <c r="C55" s="468"/>
      <c r="D55" s="468"/>
      <c r="E55" s="468"/>
      <c r="F55" s="468"/>
      <c r="G55" s="468"/>
      <c r="H55" s="468"/>
      <c r="I55" s="468"/>
    </row>
    <row r="56" spans="1:9">
      <c r="A56" s="130">
        <v>1</v>
      </c>
      <c r="B56" s="468"/>
      <c r="C56" s="468"/>
      <c r="D56" s="468"/>
      <c r="E56" s="468"/>
      <c r="F56" s="468"/>
      <c r="G56" s="468"/>
      <c r="H56" s="468"/>
      <c r="I56" s="468"/>
    </row>
    <row r="57" spans="1:9">
      <c r="A57" s="130">
        <v>1</v>
      </c>
      <c r="B57" s="468"/>
      <c r="C57" s="468"/>
      <c r="D57" s="468"/>
      <c r="E57" s="468"/>
      <c r="F57" s="468"/>
      <c r="G57" s="468"/>
      <c r="H57" s="468"/>
      <c r="I57" s="468"/>
    </row>
    <row r="58" spans="1:9">
      <c r="A58" s="130">
        <v>1</v>
      </c>
      <c r="B58" s="468"/>
      <c r="C58" s="468"/>
      <c r="D58" s="468"/>
      <c r="E58" s="468"/>
      <c r="F58" s="468"/>
      <c r="G58" s="468"/>
      <c r="H58" s="468"/>
      <c r="I58" s="468"/>
    </row>
    <row r="59" spans="1:9">
      <c r="A59" s="130">
        <v>1</v>
      </c>
      <c r="B59" s="468"/>
      <c r="C59" s="468"/>
      <c r="D59" s="468"/>
      <c r="E59" s="468"/>
      <c r="F59" s="468"/>
      <c r="G59" s="468"/>
      <c r="H59" s="468"/>
      <c r="I59" s="468"/>
    </row>
    <row r="60" spans="1:9">
      <c r="A60" s="130">
        <v>1</v>
      </c>
      <c r="B60" s="468"/>
      <c r="C60" s="468"/>
      <c r="D60" s="468"/>
      <c r="E60" s="468"/>
      <c r="F60" s="468"/>
      <c r="G60" s="468"/>
      <c r="H60" s="468"/>
      <c r="I60" s="468"/>
    </row>
    <row r="61" spans="1:9">
      <c r="A61" s="130">
        <v>1</v>
      </c>
      <c r="B61" s="468"/>
      <c r="C61" s="468"/>
      <c r="D61" s="468"/>
      <c r="E61" s="468"/>
      <c r="F61" s="468"/>
      <c r="G61" s="468"/>
      <c r="H61" s="468"/>
      <c r="I61" s="468"/>
    </row>
    <row r="62" spans="1:9">
      <c r="A62" s="130">
        <v>1</v>
      </c>
      <c r="B62" s="468"/>
      <c r="C62" s="468"/>
      <c r="D62" s="468"/>
      <c r="E62" s="468"/>
      <c r="F62" s="468"/>
      <c r="G62" s="468"/>
      <c r="H62" s="468"/>
      <c r="I62" s="468"/>
    </row>
    <row r="63" spans="1:9">
      <c r="A63" s="130">
        <v>1</v>
      </c>
      <c r="B63" s="468"/>
      <c r="C63" s="468"/>
      <c r="D63" s="468"/>
      <c r="E63" s="468"/>
      <c r="F63" s="468"/>
      <c r="G63" s="468"/>
      <c r="H63" s="468"/>
      <c r="I63" s="468"/>
    </row>
    <row r="64" spans="1:9">
      <c r="A64" s="130">
        <v>1</v>
      </c>
      <c r="B64" s="468"/>
      <c r="C64" s="468"/>
      <c r="D64" s="468"/>
      <c r="E64" s="468"/>
      <c r="F64" s="468"/>
      <c r="G64" s="468"/>
      <c r="H64" s="468"/>
      <c r="I64" s="468"/>
    </row>
    <row r="65" spans="1:9">
      <c r="A65" s="130">
        <v>1</v>
      </c>
      <c r="B65" s="468"/>
      <c r="C65" s="468"/>
      <c r="D65" s="468"/>
      <c r="E65" s="468"/>
      <c r="F65" s="468"/>
      <c r="G65" s="468"/>
      <c r="H65" s="468"/>
      <c r="I65" s="468"/>
    </row>
    <row r="66" spans="1:9">
      <c r="A66" s="130">
        <v>1</v>
      </c>
      <c r="B66" s="468"/>
      <c r="C66" s="468"/>
      <c r="D66" s="468"/>
      <c r="E66" s="468"/>
      <c r="F66" s="468"/>
      <c r="G66" s="468"/>
      <c r="H66" s="468"/>
      <c r="I66" s="468"/>
    </row>
    <row r="67" spans="1:9">
      <c r="A67" s="130">
        <v>1</v>
      </c>
      <c r="B67" s="468"/>
      <c r="C67" s="468"/>
      <c r="D67" s="468"/>
      <c r="E67" s="468"/>
      <c r="F67" s="468"/>
      <c r="G67" s="468"/>
      <c r="H67" s="468"/>
      <c r="I67" s="468"/>
    </row>
    <row r="68" spans="1:9" ht="17.25" customHeight="1">
      <c r="A68" s="130">
        <v>1</v>
      </c>
      <c r="B68" s="468"/>
      <c r="C68" s="468"/>
      <c r="D68" s="468"/>
      <c r="E68" s="468"/>
      <c r="F68" s="468"/>
      <c r="G68" s="468"/>
      <c r="H68" s="468"/>
      <c r="I68" s="468"/>
    </row>
    <row r="69" spans="1:9">
      <c r="A69" s="130">
        <v>1</v>
      </c>
      <c r="B69" s="533" t="s">
        <v>289</v>
      </c>
      <c r="C69" s="533"/>
      <c r="D69" s="533"/>
      <c r="E69" s="533"/>
      <c r="F69" s="533"/>
      <c r="G69" s="533"/>
      <c r="H69" s="533"/>
      <c r="I69" s="533"/>
    </row>
    <row r="70" spans="1:9">
      <c r="A70" s="130">
        <v>1</v>
      </c>
      <c r="B70" s="533"/>
      <c r="C70" s="533"/>
      <c r="D70" s="533"/>
      <c r="E70" s="533"/>
      <c r="F70" s="533"/>
      <c r="G70" s="533"/>
      <c r="H70" s="533"/>
      <c r="I70" s="533"/>
    </row>
    <row r="71" spans="1:9">
      <c r="A71" s="130">
        <v>1</v>
      </c>
      <c r="B71" s="522" t="s">
        <v>284</v>
      </c>
      <c r="C71" s="522"/>
      <c r="D71" s="522"/>
      <c r="E71" s="530">
        <f>F43/D43</f>
        <v>1</v>
      </c>
      <c r="F71" s="530"/>
      <c r="G71" s="530"/>
      <c r="H71" s="530"/>
      <c r="I71" s="530"/>
    </row>
    <row r="72" spans="1:9">
      <c r="A72" s="130">
        <v>1</v>
      </c>
      <c r="B72" s="522"/>
      <c r="C72" s="522"/>
      <c r="D72" s="522"/>
      <c r="E72" s="530"/>
      <c r="F72" s="530"/>
      <c r="G72" s="530"/>
      <c r="H72" s="530"/>
      <c r="I72" s="530"/>
    </row>
    <row r="73" spans="1:9">
      <c r="B73" s="522" t="s">
        <v>285</v>
      </c>
      <c r="C73" s="522"/>
      <c r="D73" s="522"/>
      <c r="E73" s="530">
        <f>F44/D44</f>
        <v>0</v>
      </c>
      <c r="F73" s="530"/>
      <c r="G73" s="530"/>
      <c r="H73" s="530"/>
      <c r="I73" s="530"/>
    </row>
    <row r="74" spans="1:9">
      <c r="B74" s="522"/>
      <c r="C74" s="522"/>
      <c r="D74" s="522"/>
      <c r="E74" s="530"/>
      <c r="F74" s="530"/>
      <c r="G74" s="530"/>
      <c r="H74" s="530"/>
      <c r="I74" s="530"/>
    </row>
    <row r="75" spans="1:9" ht="12.75" customHeight="1">
      <c r="B75" s="522" t="s">
        <v>133</v>
      </c>
      <c r="C75" s="522"/>
      <c r="D75" s="522"/>
      <c r="E75" s="530">
        <f>F45/D45</f>
        <v>0</v>
      </c>
      <c r="F75" s="530"/>
      <c r="G75" s="530"/>
      <c r="H75" s="530"/>
      <c r="I75" s="530"/>
    </row>
    <row r="76" spans="1:9" ht="12.75" customHeight="1">
      <c r="B76" s="522"/>
      <c r="C76" s="522"/>
      <c r="D76" s="522"/>
      <c r="E76" s="530"/>
      <c r="F76" s="530"/>
      <c r="G76" s="530"/>
      <c r="H76" s="530"/>
      <c r="I76" s="530"/>
    </row>
    <row r="77" spans="1:9">
      <c r="B77" s="522" t="s">
        <v>286</v>
      </c>
      <c r="C77" s="522"/>
      <c r="D77" s="522"/>
      <c r="E77" s="530">
        <f>F46/D46</f>
        <v>0</v>
      </c>
      <c r="F77" s="530"/>
      <c r="G77" s="530"/>
      <c r="H77" s="530"/>
      <c r="I77" s="530"/>
    </row>
    <row r="78" spans="1:9">
      <c r="B78" s="522"/>
      <c r="C78" s="522"/>
      <c r="D78" s="522"/>
      <c r="E78" s="530"/>
      <c r="F78" s="530"/>
      <c r="G78" s="530"/>
      <c r="H78" s="530"/>
      <c r="I78" s="530"/>
    </row>
    <row r="79" spans="1:9">
      <c r="B79" s="648"/>
      <c r="C79" s="648"/>
      <c r="D79" s="648"/>
      <c r="E79" s="648"/>
      <c r="F79" s="648"/>
      <c r="G79" s="648"/>
      <c r="H79" s="648"/>
      <c r="I79" s="648"/>
    </row>
  </sheetData>
  <dataConsolidate/>
  <mergeCells count="117">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{998FF6CD-1AE5-4F44-BF1B-C5B79579B051}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{9F93B530-2659-4CCB-A3D2-AEEA9AF83713}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{D6CF7680-A876-4F65-A4FD-242F0CDC661E}</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{0A33A1EA-F2E0-4398-A74B-1F28FD83663D}</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998FF6CD-1AE5-4F44-BF1B-C5B79579B05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93B530-2659-4CCB-A3D2-AEEA9AF8371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D6CF7680-A876-4F65-A4FD-242F0CDC661E}">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0A33A1EA-F2E0-4398-A74B-1F28FD83663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62A3151-6EC4-44DE-B67B-1438317CB762}">
          <x14:formula1>
            <xm:f>'NO SE EDITA'!$K$3:$K$6</xm:f>
          </x14:formula1>
          <xm:sqref>H43:H46</xm:sqref>
        </x14:dataValidation>
        <x14:dataValidation type="list" allowBlank="1" showInputMessage="1" showErrorMessage="1" xr:uid="{C2DC399A-9526-4B7E-9321-7A49B8B19243}">
          <x14:formula1>
            <xm:f>'NO SE EDITA'!$L$3:$L$6</xm:f>
          </x14:formula1>
          <xm:sqref>I43:I46</xm:sqref>
        </x14:dataValidation>
        <x14:dataValidation type="list" allowBlank="1" showInputMessage="1" showErrorMessage="1" xr:uid="{57E93ECB-EF5E-4196-9CE1-C65D03616DDC}">
          <x14:formula1>
            <xm:f>'NO SE EDITA'!$C$3:$C$6</xm:f>
          </x14:formula1>
          <xm:sqref>D28:E28</xm:sqref>
        </x14:dataValidation>
        <x14:dataValidation type="list" allowBlank="1" showInputMessage="1" showErrorMessage="1" xr:uid="{AEE9F36F-3A1A-45DA-84C4-18B2511064D1}">
          <x14:formula1>
            <xm:f>'NO SE EDITA'!$G$3:$G$5</xm:f>
          </x14:formula1>
          <xm:sqref>B32:E32 D36:E36 H40:I40</xm:sqref>
        </x14:dataValidation>
        <x14:dataValidation type="list" allowBlank="1" showInputMessage="1" showErrorMessage="1" xr:uid="{EBB0BC3A-AE2D-4260-937F-A0A46BB2D779}">
          <x14:formula1>
            <xm:f>'NO SE EDITA'!$H$3:$H$4</xm:f>
          </x14:formula1>
          <xm:sqref>F32:I32</xm:sqref>
        </x14:dataValidation>
        <x14:dataValidation type="list" allowBlank="1" showInputMessage="1" showErrorMessage="1" xr:uid="{D76A94E3-7BCE-4144-833E-3A6B933B088D}">
          <x14:formula1>
            <xm:f>'NO SE EDITA'!$D$3:$D$4</xm:f>
          </x14:formula1>
          <xm:sqref>F28</xm:sqref>
        </x14:dataValidation>
        <x14:dataValidation type="list" allowBlank="1" showInputMessage="1" showErrorMessage="1" xr:uid="{0F41AB1D-5A52-4B53-B6A2-C5E024EBEDE9}">
          <x14:formula1>
            <xm:f>'NO SE EDITA'!$B$3:$B$4</xm:f>
          </x14:formula1>
          <xm:sqref>B27:C28</xm:sqref>
        </x14:dataValidation>
        <x14:dataValidation type="list" allowBlank="1" showInputMessage="1" showErrorMessage="1" xr:uid="{61CAECD4-5B75-4882-BE43-78D11EC1B308}">
          <x14:formula1>
            <xm:f>'NO SE EDITA'!$M$3:$M$4</xm:f>
          </x14:formula1>
          <xm:sqref>D37:E37</xm:sqref>
        </x14:dataValidation>
        <x14:dataValidation type="list" allowBlank="1" showInputMessage="1" showErrorMessage="1" xr:uid="{2B43C126-9311-419D-90CF-420A20923BBD}">
          <x14:formula1>
            <xm:f>'NO SE EDITA'!$E$3:$E$4</xm:f>
          </x14:formula1>
          <xm:sqref>B30:E30</xm:sqref>
        </x14:dataValidation>
        <x14:dataValidation type="list" allowBlank="1" showInputMessage="1" showErrorMessage="1" xr:uid="{9181C650-F7E4-4926-AC2C-94C0E0BC3B53}">
          <x14:formula1>
            <xm:f>'NO SE EDITA'!$F$3:$F$4</xm:f>
          </x14:formula1>
          <xm:sqref>F30:I30</xm:sqref>
        </x14:dataValidation>
        <x14:dataValidation type="list" allowBlank="1" showInputMessage="1" showErrorMessage="1" xr:uid="{AAE0CC69-DD55-4D50-ADD4-60E800EFDDD4}">
          <x14:formula1>
            <xm:f>'NO SE EDITA'!$J$3:$J$6</xm:f>
          </x14:formula1>
          <xm:sqref>F40:G40</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7BB2C-FCBC-4662-8367-0972F455E74A}">
  <dimension ref="A2:J79"/>
  <sheetViews>
    <sheetView view="pageBreakPreview" topLeftCell="A13" zoomScale="70" zoomScaleNormal="82" zoomScaleSheetLayoutView="70" workbookViewId="0">
      <selection activeCell="H23" sqref="H23:I25"/>
    </sheetView>
  </sheetViews>
  <sheetFormatPr baseColWidth="10" defaultRowHeight="12.75"/>
  <cols>
    <col min="1" max="1" width="4.33203125" style="133" customWidth="1"/>
    <col min="2" max="3" width="15.83203125" style="133" customWidth="1"/>
    <col min="4" max="9" width="17.83203125" style="133" customWidth="1"/>
    <col min="10" max="16384" width="12" style="133"/>
  </cols>
  <sheetData>
    <row r="2" spans="2:9" ht="18" customHeight="1"/>
    <row r="3" spans="2:9" ht="15" customHeight="1"/>
    <row r="4" spans="2:9" ht="34.5" customHeight="1">
      <c r="B4" s="465" t="s">
        <v>38</v>
      </c>
      <c r="C4" s="469"/>
      <c r="D4" s="469"/>
      <c r="E4" s="469"/>
      <c r="F4" s="469"/>
      <c r="G4" s="469"/>
      <c r="H4" s="469"/>
      <c r="I4" s="469"/>
    </row>
    <row r="5" spans="2:9" ht="19.5" customHeight="1">
      <c r="B5" s="460" t="s">
        <v>353</v>
      </c>
      <c r="C5" s="470"/>
      <c r="D5" s="470"/>
      <c r="E5" s="470"/>
      <c r="F5" s="470"/>
      <c r="G5" s="470"/>
      <c r="H5" s="470"/>
      <c r="I5" s="470"/>
    </row>
    <row r="6" spans="2:9" ht="31.5" customHeight="1">
      <c r="B6" s="471" t="s">
        <v>39</v>
      </c>
      <c r="C6" s="471"/>
      <c r="D6" s="472" t="str">
        <f>'FORMATO 2. POA - MIR'!D4:F4</f>
        <v>SECRETARIA GENERAL MUNICIPAL</v>
      </c>
      <c r="E6" s="472"/>
      <c r="F6" s="471" t="s">
        <v>42</v>
      </c>
      <c r="G6" s="471"/>
      <c r="H6" s="472">
        <v>2026</v>
      </c>
      <c r="I6" s="472"/>
    </row>
    <row r="7" spans="2:9" ht="54" customHeight="1">
      <c r="B7" s="471" t="s">
        <v>40</v>
      </c>
      <c r="C7" s="471"/>
      <c r="D7" s="472" t="s">
        <v>535</v>
      </c>
      <c r="E7" s="472"/>
      <c r="F7" s="471" t="s">
        <v>43</v>
      </c>
      <c r="G7" s="471"/>
      <c r="H7" s="472" t="s">
        <v>529</v>
      </c>
      <c r="I7" s="472"/>
    </row>
    <row r="8" spans="2:9" ht="41.25" customHeight="1">
      <c r="B8" s="484" t="s">
        <v>41</v>
      </c>
      <c r="C8" s="484"/>
      <c r="D8" s="485" t="s">
        <v>291</v>
      </c>
      <c r="E8" s="485"/>
      <c r="F8" s="471" t="s">
        <v>44</v>
      </c>
      <c r="G8" s="471"/>
      <c r="H8" s="472" t="s">
        <v>550</v>
      </c>
      <c r="I8" s="472"/>
    </row>
    <row r="9" spans="2:9">
      <c r="B9" s="479" t="s">
        <v>89</v>
      </c>
      <c r="C9" s="479"/>
      <c r="D9" s="479"/>
      <c r="E9" s="479"/>
      <c r="F9" s="479"/>
      <c r="G9" s="479"/>
      <c r="H9" s="479"/>
      <c r="I9" s="479"/>
    </row>
    <row r="10" spans="2:9" ht="129.75" customHeight="1">
      <c r="B10" s="473" t="s">
        <v>90</v>
      </c>
      <c r="C10" s="473"/>
      <c r="D10" s="472" t="str">
        <f>'FORMATO 2. POA - MIR'!C9</f>
        <v xml:space="preserve">ACUERDO 4. DESARROLLO SOSTENIBLE E INFRAESTRUCTURA SOLIDA Y TRASFORMADORA </v>
      </c>
      <c r="E10" s="472"/>
      <c r="F10" s="480" t="s">
        <v>91</v>
      </c>
      <c r="G10" s="480"/>
      <c r="H10" s="472" t="str">
        <f>'FORMATO 2. POA - MIR'!E9</f>
        <v>4.1 .3 Fortalecer la infraestructura eléctrica y la conectividad digital, garantizando servicios eficientes, mejorando la calidad de vida de las y los Zapotlanenses. 
4.1 .4 Generar mejores carreteras y caminos municipales, brindando mayor seguridad en los traslados de los usuarios de transporte público, como particulares en el municipio.</v>
      </c>
      <c r="I10" s="472"/>
    </row>
    <row r="11" spans="2:9" ht="131.25" customHeight="1">
      <c r="B11" s="480" t="s">
        <v>92</v>
      </c>
      <c r="C11" s="480"/>
      <c r="D11" s="472" t="str">
        <f>'FORMATO 2. POA - MIR'!C10</f>
        <v xml:space="preserve">ACUERDO 4. DESARROLLO SOSTENIBLE E INFRAESTRUCTURA SOLIDA Y TRASFORMADORA ZAPOTLÁN </v>
      </c>
      <c r="E11" s="472"/>
      <c r="F11" s="480" t="s">
        <v>94</v>
      </c>
      <c r="G11" s="480"/>
      <c r="H11" s="472" t="str">
        <f>'FORMATO 2. POA - MIR'!E10</f>
        <v>4.1.3.1 Ampliar la cobertura y mejorar la eficiencia de los servicios de electrificación y alumbrado público. Priorizando zonas con mayor rezago.	
4.1 .4.1 Rehabilitar carreteras, caminos rurales, brechas y puentes del municipio, optimizando los tiempos de traslado de los pobladores de Zapotlán.</v>
      </c>
      <c r="I11" s="472"/>
    </row>
    <row r="12" spans="2:9" ht="126" customHeight="1">
      <c r="B12" s="480" t="s">
        <v>95</v>
      </c>
      <c r="C12" s="480"/>
      <c r="D12" s="472" t="str">
        <f>'FORMATO 2. POA - MIR'!C11</f>
        <v xml:space="preserve">4.1 Garantizar la correcta gestión de recursos, detonando la infraestructura social y sostenible atreves de financiamiento de obras, acciones sociales básicas e inversiones que beneficien directamente a la población de Zapotlán. </v>
      </c>
      <c r="E12" s="472"/>
      <c r="F12" s="480" t="s">
        <v>96</v>
      </c>
      <c r="G12" s="480"/>
      <c r="H12" s="472" t="str">
        <f>'FORMATO 2. POA - MIR'!E11</f>
        <v>4.1.4.2 Promover las buenas prácticas y colaboración de mantenimiento y cuidado de las calles en el municipio, propiciando mejor calidad para los transeúntes de las localidades.</v>
      </c>
      <c r="I12" s="472"/>
    </row>
    <row r="13" spans="2:9" ht="15" customHeight="1">
      <c r="B13" s="499" t="s">
        <v>354</v>
      </c>
      <c r="C13" s="499"/>
      <c r="D13" s="499"/>
      <c r="E13" s="499"/>
      <c r="F13" s="499"/>
      <c r="G13" s="499"/>
      <c r="H13" s="499"/>
      <c r="I13" s="499"/>
    </row>
    <row r="14" spans="2:9">
      <c r="B14" s="473" t="s">
        <v>45</v>
      </c>
      <c r="C14" s="473"/>
      <c r="D14" s="473"/>
      <c r="E14" s="473"/>
      <c r="F14" s="473"/>
      <c r="G14" s="473"/>
      <c r="H14" s="473"/>
      <c r="I14" s="473"/>
    </row>
    <row r="15" spans="2:9" ht="30.75" customHeight="1">
      <c r="B15" s="498" t="str">
        <f>'FORMATO 2. POA - MIR'!B27</f>
        <v>Mantenimiento preventivo de la planta tratadora</v>
      </c>
      <c r="C15" s="498"/>
      <c r="D15" s="498"/>
      <c r="E15" s="498"/>
      <c r="F15" s="498"/>
      <c r="G15" s="498"/>
      <c r="H15" s="498"/>
      <c r="I15" s="498"/>
    </row>
    <row r="16" spans="2:9">
      <c r="B16" s="473" t="s">
        <v>48</v>
      </c>
      <c r="C16" s="473"/>
      <c r="D16" s="473"/>
      <c r="E16" s="473"/>
      <c r="F16" s="473"/>
      <c r="G16" s="473"/>
      <c r="H16" s="473"/>
      <c r="I16" s="473"/>
    </row>
    <row r="17" spans="2:9" ht="39" customHeight="1">
      <c r="B17" s="472" t="str">
        <f>'FORMATO 2. POA - MIR'!C27</f>
        <v>Realizar inspecciones, limpieza, ajustes y pruebas operativas programadas en los equipos, estructuras y sistemas que conforman la planta de tratamiento de aguas residuales. Su propósito es garantizar la continuidad del proceso de tratamiento, evitar fallas inesperadas, mantener la eficiencia operativa y prolongar la vida útil de los componentes mecánicos, eléctricos e hidromecánicos.</v>
      </c>
      <c r="C17" s="472"/>
      <c r="D17" s="472"/>
      <c r="E17" s="472"/>
      <c r="F17" s="472"/>
      <c r="G17" s="472"/>
      <c r="H17" s="472"/>
      <c r="I17" s="472"/>
    </row>
    <row r="18" spans="2:9" ht="18.75" customHeight="1">
      <c r="B18" s="499" t="s">
        <v>355</v>
      </c>
      <c r="C18" s="499"/>
      <c r="D18" s="499"/>
      <c r="E18" s="499"/>
      <c r="F18" s="499"/>
      <c r="G18" s="499"/>
      <c r="H18" s="499"/>
      <c r="I18" s="499"/>
    </row>
    <row r="19" spans="2:9">
      <c r="B19" s="475" t="s">
        <v>340</v>
      </c>
      <c r="C19" s="475"/>
      <c r="D19" s="475"/>
      <c r="E19" s="475"/>
      <c r="F19" s="475"/>
      <c r="G19" s="475"/>
      <c r="H19" s="475"/>
      <c r="I19" s="475"/>
    </row>
    <row r="20" spans="2:9">
      <c r="B20" s="472" t="str">
        <f>CALENDARIZACION!E50</f>
        <v>PMVR = (PMVRP / PMVRR) * 100</v>
      </c>
      <c r="C20" s="472"/>
      <c r="D20" s="472"/>
      <c r="E20" s="472"/>
      <c r="F20" s="472"/>
      <c r="G20" s="472"/>
      <c r="H20" s="472"/>
      <c r="I20" s="472"/>
    </row>
    <row r="21" spans="2:9">
      <c r="B21" s="475" t="s">
        <v>341</v>
      </c>
      <c r="C21" s="475"/>
      <c r="D21" s="475"/>
      <c r="E21" s="475"/>
      <c r="F21" s="475"/>
      <c r="G21" s="475"/>
      <c r="H21" s="475"/>
      <c r="I21" s="475"/>
    </row>
    <row r="22" spans="2:9" ht="28.5" customHeight="1">
      <c r="B22" s="486" t="s">
        <v>105</v>
      </c>
      <c r="C22" s="487"/>
      <c r="D22" s="488" t="s">
        <v>342</v>
      </c>
      <c r="E22" s="488"/>
      <c r="F22" s="487" t="s">
        <v>343</v>
      </c>
      <c r="G22" s="487"/>
      <c r="H22" s="480" t="s">
        <v>142</v>
      </c>
      <c r="I22" s="480"/>
    </row>
    <row r="23" spans="2:9" ht="54" customHeight="1">
      <c r="B23" s="472" t="s">
        <v>600</v>
      </c>
      <c r="C23" s="472"/>
      <c r="D23" s="478" t="s">
        <v>108</v>
      </c>
      <c r="E23" s="478"/>
      <c r="F23" s="472" t="str">
        <f>CALENDARIZACION!C50</f>
        <v xml:space="preserve">PMVR
Porcentaje de mantenimientos preventivos realizados </v>
      </c>
      <c r="G23" s="472"/>
      <c r="H23" s="518" t="str">
        <f>'FORMATO 2. POA - MIR'!E16</f>
        <v xml:space="preserve">Medios de verificación:Carpetas digitales, Carpetas físicas, Solicitudes ciudadanas y Archivos de control e inspecciones físicas.
Fuente de información: Estadísticas  de Población y Vivienda (INEGI), Estadísticas Datamun (CONEVAL)
https://sigeh.hidalgo.gob.mx/pags/info_reg/municipal/13082%20-%20Zapotl%C3%A1n%20de%20Ju%C3%A1rez.pdf
Periodicidad: Trimestral
Resguardante: DIRECCIÓN DE SERVICIOS PUBLICOS MUNICIPALES </v>
      </c>
      <c r="I23" s="506"/>
    </row>
    <row r="24" spans="2:9" ht="69" customHeight="1">
      <c r="B24" s="472" t="s">
        <v>601</v>
      </c>
      <c r="C24" s="472"/>
      <c r="D24" s="478" t="s">
        <v>108</v>
      </c>
      <c r="E24" s="478"/>
      <c r="F24" s="472" t="str">
        <f>CALENDARIZACION!D50</f>
        <v>PMVRP
Porcentaje de mantenimientos preventivos programados</v>
      </c>
      <c r="G24" s="472"/>
      <c r="H24" s="519"/>
      <c r="I24" s="508"/>
    </row>
    <row r="25" spans="2:9" ht="68.25" customHeight="1">
      <c r="B25" s="472" t="s">
        <v>602</v>
      </c>
      <c r="C25" s="472"/>
      <c r="D25" s="478" t="s">
        <v>108</v>
      </c>
      <c r="E25" s="478"/>
      <c r="F25" s="472" t="str">
        <f>CALENDARIZACION!D51</f>
        <v>PMVRR
Porcentaje de mantenimientos preventivos realizados</v>
      </c>
      <c r="G25" s="472"/>
      <c r="H25" s="520"/>
      <c r="I25" s="510"/>
    </row>
    <row r="26" spans="2:9" ht="12.75" customHeight="1">
      <c r="B26" s="504" t="s">
        <v>145</v>
      </c>
      <c r="C26" s="504"/>
      <c r="D26" s="504"/>
      <c r="E26" s="504"/>
      <c r="F26" s="504"/>
      <c r="G26" s="504"/>
      <c r="H26" s="504"/>
      <c r="I26" s="504"/>
    </row>
    <row r="27" spans="2:9" ht="15.75" customHeight="1">
      <c r="B27" s="473" t="s">
        <v>28</v>
      </c>
      <c r="C27" s="473"/>
      <c r="D27" s="473" t="s">
        <v>46</v>
      </c>
      <c r="E27" s="473"/>
      <c r="F27" s="473" t="s">
        <v>47</v>
      </c>
      <c r="G27" s="473"/>
      <c r="H27" s="473"/>
      <c r="I27" s="473"/>
    </row>
    <row r="28" spans="2:9" ht="18" customHeight="1">
      <c r="B28" s="472" t="s">
        <v>100</v>
      </c>
      <c r="C28" s="472"/>
      <c r="D28" s="472" t="s">
        <v>98</v>
      </c>
      <c r="E28" s="472"/>
      <c r="F28" s="472" t="s">
        <v>220</v>
      </c>
      <c r="G28" s="472"/>
      <c r="H28" s="472"/>
      <c r="I28" s="472"/>
    </row>
    <row r="29" spans="2:9" ht="18" customHeight="1">
      <c r="B29" s="473" t="s">
        <v>127</v>
      </c>
      <c r="C29" s="473"/>
      <c r="D29" s="473"/>
      <c r="E29" s="473"/>
      <c r="F29" s="474" t="s">
        <v>130</v>
      </c>
      <c r="G29" s="475"/>
      <c r="H29" s="475"/>
      <c r="I29" s="475"/>
    </row>
    <row r="30" spans="2:9" ht="13.5" customHeight="1">
      <c r="B30" s="472" t="s">
        <v>108</v>
      </c>
      <c r="C30" s="472"/>
      <c r="D30" s="472"/>
      <c r="E30" s="472"/>
      <c r="F30" s="472" t="s">
        <v>196</v>
      </c>
      <c r="G30" s="472"/>
      <c r="H30" s="472"/>
      <c r="I30" s="472"/>
    </row>
    <row r="31" spans="2:9" ht="15.75" customHeight="1">
      <c r="B31" s="501" t="s">
        <v>82</v>
      </c>
      <c r="C31" s="502"/>
      <c r="D31" s="502"/>
      <c r="E31" s="502"/>
      <c r="F31" s="474" t="s">
        <v>131</v>
      </c>
      <c r="G31" s="475"/>
      <c r="H31" s="475"/>
      <c r="I31" s="475"/>
    </row>
    <row r="32" spans="2:9" ht="15.75" customHeight="1">
      <c r="B32" s="472" t="s">
        <v>109</v>
      </c>
      <c r="C32" s="472"/>
      <c r="D32" s="472"/>
      <c r="E32" s="472"/>
      <c r="F32" s="472" t="s">
        <v>110</v>
      </c>
      <c r="G32" s="472"/>
      <c r="H32" s="472"/>
      <c r="I32" s="472"/>
    </row>
    <row r="33" spans="1:10" ht="14.25" customHeight="1">
      <c r="B33" s="479" t="s">
        <v>148</v>
      </c>
      <c r="C33" s="479"/>
      <c r="D33" s="479"/>
      <c r="E33" s="479"/>
      <c r="F33" s="479"/>
      <c r="G33" s="479"/>
      <c r="H33" s="479"/>
      <c r="I33" s="479"/>
    </row>
    <row r="34" spans="1:10" ht="13.5" customHeight="1">
      <c r="B34" s="502" t="s">
        <v>345</v>
      </c>
      <c r="C34" s="502"/>
      <c r="D34" s="502"/>
      <c r="E34" s="502"/>
      <c r="F34" s="475" t="s">
        <v>346</v>
      </c>
      <c r="G34" s="475"/>
      <c r="H34" s="475"/>
      <c r="I34" s="475"/>
    </row>
    <row r="35" spans="1:10">
      <c r="B35" s="503" t="s">
        <v>151</v>
      </c>
      <c r="C35" s="503"/>
      <c r="D35" s="490">
        <f>CALENDARIZACION!R47</f>
        <v>4</v>
      </c>
      <c r="E35" s="490"/>
      <c r="F35" s="472" t="s">
        <v>115</v>
      </c>
      <c r="G35" s="472"/>
      <c r="H35" s="512" t="s">
        <v>116</v>
      </c>
      <c r="I35" s="512"/>
    </row>
    <row r="36" spans="1:10">
      <c r="B36" s="503" t="s">
        <v>117</v>
      </c>
      <c r="C36" s="503"/>
      <c r="D36" s="478" t="s">
        <v>109</v>
      </c>
      <c r="E36" s="478"/>
      <c r="F36" s="472" t="s">
        <v>344</v>
      </c>
      <c r="G36" s="472"/>
      <c r="H36" s="513" t="s">
        <v>119</v>
      </c>
      <c r="I36" s="513"/>
    </row>
    <row r="37" spans="1:10">
      <c r="B37" s="503" t="s">
        <v>49</v>
      </c>
      <c r="C37" s="503"/>
      <c r="D37" s="478" t="s">
        <v>195</v>
      </c>
      <c r="E37" s="478"/>
      <c r="F37" s="472" t="s">
        <v>120</v>
      </c>
      <c r="G37" s="472"/>
      <c r="H37" s="511" t="s">
        <v>121</v>
      </c>
      <c r="I37" s="511"/>
    </row>
    <row r="38" spans="1:10">
      <c r="B38" s="475" t="s">
        <v>356</v>
      </c>
      <c r="C38" s="475"/>
      <c r="D38" s="475"/>
      <c r="E38" s="475"/>
      <c r="F38" s="475"/>
      <c r="G38" s="475"/>
      <c r="H38" s="475"/>
      <c r="I38" s="475"/>
    </row>
    <row r="39" spans="1:10">
      <c r="B39" s="480" t="s">
        <v>236</v>
      </c>
      <c r="C39" s="480"/>
      <c r="D39" s="480"/>
      <c r="E39" s="480"/>
      <c r="F39" s="480" t="s">
        <v>50</v>
      </c>
      <c r="G39" s="480"/>
      <c r="H39" s="480" t="s">
        <v>146</v>
      </c>
      <c r="I39" s="480"/>
    </row>
    <row r="40" spans="1:10">
      <c r="B40" s="490">
        <f>D43</f>
        <v>0</v>
      </c>
      <c r="C40" s="490"/>
      <c r="D40" s="490"/>
      <c r="E40" s="490"/>
      <c r="F40" s="490">
        <v>2026</v>
      </c>
      <c r="G40" s="490"/>
      <c r="H40" s="472" t="s">
        <v>109</v>
      </c>
      <c r="I40" s="472"/>
    </row>
    <row r="41" spans="1:10">
      <c r="B41" s="489" t="s">
        <v>149</v>
      </c>
      <c r="C41" s="489"/>
      <c r="D41" s="489"/>
      <c r="E41" s="489"/>
      <c r="F41" s="489"/>
      <c r="G41" s="489"/>
      <c r="H41" s="489"/>
      <c r="I41" s="489"/>
    </row>
    <row r="42" spans="1:10" ht="36">
      <c r="B42" s="473" t="s">
        <v>123</v>
      </c>
      <c r="C42" s="473"/>
      <c r="D42" s="141" t="s">
        <v>150</v>
      </c>
      <c r="E42" s="149" t="s">
        <v>85</v>
      </c>
      <c r="F42" s="474" t="s">
        <v>86</v>
      </c>
      <c r="G42" s="475"/>
      <c r="H42" s="114" t="s">
        <v>75</v>
      </c>
      <c r="I42" s="114" t="s">
        <v>76</v>
      </c>
    </row>
    <row r="43" spans="1:10">
      <c r="B43" s="472" t="s">
        <v>284</v>
      </c>
      <c r="C43" s="472"/>
      <c r="D43" s="117">
        <f>SUM(CALENDARIZACION!F50:H50)</f>
        <v>0</v>
      </c>
      <c r="E43" s="118">
        <v>0</v>
      </c>
      <c r="F43" s="514">
        <f>SUM(CALENDARIZACION!F51:H51)</f>
        <v>0</v>
      </c>
      <c r="G43" s="514"/>
      <c r="H43" s="144">
        <v>46027</v>
      </c>
      <c r="I43" s="144">
        <v>46111</v>
      </c>
      <c r="J43" s="152"/>
    </row>
    <row r="44" spans="1:10">
      <c r="B44" s="472" t="s">
        <v>285</v>
      </c>
      <c r="C44" s="472"/>
      <c r="D44" s="117">
        <f>SUM(CALENDARIZACION!I50:K50)</f>
        <v>1</v>
      </c>
      <c r="E44" s="120">
        <v>0</v>
      </c>
      <c r="F44" s="514">
        <f>SUM(CALENDARIZACION!I51:K51)</f>
        <v>0</v>
      </c>
      <c r="G44" s="514"/>
      <c r="H44" s="144"/>
      <c r="I44" s="144"/>
      <c r="J44" s="152"/>
    </row>
    <row r="45" spans="1:10">
      <c r="B45" s="472" t="s">
        <v>133</v>
      </c>
      <c r="C45" s="472"/>
      <c r="D45" s="117">
        <f>SUM(CALENDARIZACION!L50:N50)</f>
        <v>1</v>
      </c>
      <c r="E45" s="118">
        <v>0</v>
      </c>
      <c r="F45" s="514">
        <f>SUM(CALENDARIZACION!L51:N51)</f>
        <v>0</v>
      </c>
      <c r="G45" s="514"/>
      <c r="H45" s="144"/>
      <c r="I45" s="144"/>
    </row>
    <row r="46" spans="1:10">
      <c r="B46" s="472" t="s">
        <v>286</v>
      </c>
      <c r="C46" s="472"/>
      <c r="D46" s="117">
        <f>SUM(CALENDARIZACION!O50:Q50)</f>
        <v>1</v>
      </c>
      <c r="E46" s="118">
        <v>0</v>
      </c>
      <c r="F46" s="514">
        <f>SUM(CALENDARIZACION!O51:Q51)</f>
        <v>0</v>
      </c>
      <c r="G46" s="514"/>
      <c r="H46" s="144"/>
      <c r="I46" s="144"/>
    </row>
    <row r="47" spans="1:10" ht="24">
      <c r="B47" s="493" t="s">
        <v>352</v>
      </c>
      <c r="C47" s="493"/>
      <c r="D47" s="145">
        <f>CALENDARIZACION!R50</f>
        <v>3</v>
      </c>
      <c r="E47" s="145">
        <v>0</v>
      </c>
      <c r="F47" s="494">
        <f>CALENDARIZACION!R51</f>
        <v>0</v>
      </c>
      <c r="G47" s="494"/>
      <c r="H47" s="115" t="s">
        <v>152</v>
      </c>
      <c r="I47" s="146">
        <f>CALENDARIZACION!U50</f>
        <v>0</v>
      </c>
    </row>
    <row r="48" spans="1:10">
      <c r="A48" s="521"/>
      <c r="B48" s="521"/>
      <c r="C48" s="521"/>
      <c r="D48" s="521"/>
      <c r="E48" s="521"/>
      <c r="F48" s="521"/>
      <c r="G48" s="521"/>
      <c r="H48" s="521"/>
      <c r="I48" s="544"/>
    </row>
    <row r="49" spans="1:9" ht="22.5" customHeight="1">
      <c r="A49" s="521"/>
      <c r="B49" s="521"/>
      <c r="C49" s="521"/>
      <c r="D49" s="521"/>
      <c r="E49" s="521"/>
      <c r="F49" s="521"/>
      <c r="G49" s="521"/>
      <c r="H49" s="521"/>
      <c r="I49" s="544"/>
    </row>
    <row r="50" spans="1:9" ht="39" customHeight="1">
      <c r="B50" s="471" t="s">
        <v>164</v>
      </c>
      <c r="C50" s="473"/>
      <c r="D50" s="497" t="s">
        <v>52</v>
      </c>
      <c r="E50" s="497"/>
      <c r="F50" s="497" t="s">
        <v>158</v>
      </c>
      <c r="G50" s="497"/>
      <c r="H50" s="497"/>
      <c r="I50" s="497"/>
    </row>
    <row r="51" spans="1:9" ht="33.75" customHeight="1">
      <c r="B51" s="481" t="str">
        <f>D8</f>
        <v>PP- A3  C2</v>
      </c>
      <c r="C51" s="481"/>
      <c r="D51" s="478" t="str">
        <f>B15</f>
        <v>Mantenimiento preventivo de la planta tratadora</v>
      </c>
      <c r="E51" s="478"/>
      <c r="F51" s="125" t="s">
        <v>159</v>
      </c>
      <c r="G51" s="115" t="s">
        <v>160</v>
      </c>
      <c r="H51" s="125" t="s">
        <v>67</v>
      </c>
      <c r="I51" s="126" t="s">
        <v>68</v>
      </c>
    </row>
    <row r="52" spans="1:9" ht="30" customHeight="1">
      <c r="B52" s="481"/>
      <c r="C52" s="481"/>
      <c r="D52" s="478"/>
      <c r="E52" s="478"/>
      <c r="F52" s="147">
        <f>CALENDARIZACION!S50</f>
        <v>3</v>
      </c>
      <c r="G52" s="119">
        <f>CALENDARIZACION!S51</f>
        <v>0</v>
      </c>
      <c r="H52" s="147">
        <f>CALENDARIZACION!T50</f>
        <v>3</v>
      </c>
      <c r="I52" s="148">
        <f>CALENDARIZACION!U50</f>
        <v>0</v>
      </c>
    </row>
    <row r="53" spans="1:9" ht="20.25" customHeight="1">
      <c r="A53" s="153">
        <v>1</v>
      </c>
      <c r="B53" s="468">
        <v>0</v>
      </c>
      <c r="C53" s="468"/>
      <c r="D53" s="468"/>
      <c r="E53" s="468"/>
      <c r="F53" s="468"/>
      <c r="G53" s="468"/>
      <c r="H53" s="468"/>
      <c r="I53" s="468"/>
    </row>
    <row r="54" spans="1:9">
      <c r="A54" s="153">
        <v>1</v>
      </c>
      <c r="B54" s="468"/>
      <c r="C54" s="468"/>
      <c r="D54" s="468"/>
      <c r="E54" s="468"/>
      <c r="F54" s="468"/>
      <c r="G54" s="468"/>
      <c r="H54" s="468"/>
      <c r="I54" s="468"/>
    </row>
    <row r="55" spans="1:9">
      <c r="A55" s="153">
        <v>1</v>
      </c>
      <c r="B55" s="468"/>
      <c r="C55" s="468"/>
      <c r="D55" s="468"/>
      <c r="E55" s="468"/>
      <c r="F55" s="468"/>
      <c r="G55" s="468"/>
      <c r="H55" s="468"/>
      <c r="I55" s="468"/>
    </row>
    <row r="56" spans="1:9">
      <c r="A56" s="153">
        <v>1</v>
      </c>
      <c r="B56" s="468"/>
      <c r="C56" s="468"/>
      <c r="D56" s="468"/>
      <c r="E56" s="468"/>
      <c r="F56" s="468"/>
      <c r="G56" s="468"/>
      <c r="H56" s="468"/>
      <c r="I56" s="468"/>
    </row>
    <row r="57" spans="1:9">
      <c r="A57" s="153">
        <v>1</v>
      </c>
      <c r="B57" s="468"/>
      <c r="C57" s="468"/>
      <c r="D57" s="468"/>
      <c r="E57" s="468"/>
      <c r="F57" s="468"/>
      <c r="G57" s="468"/>
      <c r="H57" s="468"/>
      <c r="I57" s="468"/>
    </row>
    <row r="58" spans="1:9">
      <c r="A58" s="153">
        <v>1</v>
      </c>
      <c r="B58" s="468"/>
      <c r="C58" s="468"/>
      <c r="D58" s="468"/>
      <c r="E58" s="468"/>
      <c r="F58" s="468"/>
      <c r="G58" s="468"/>
      <c r="H58" s="468"/>
      <c r="I58" s="468"/>
    </row>
    <row r="59" spans="1:9">
      <c r="A59" s="153">
        <v>1</v>
      </c>
      <c r="B59" s="468"/>
      <c r="C59" s="468"/>
      <c r="D59" s="468"/>
      <c r="E59" s="468"/>
      <c r="F59" s="468"/>
      <c r="G59" s="468"/>
      <c r="H59" s="468"/>
      <c r="I59" s="468"/>
    </row>
    <row r="60" spans="1:9">
      <c r="A60" s="153">
        <v>1</v>
      </c>
      <c r="B60" s="468"/>
      <c r="C60" s="468"/>
      <c r="D60" s="468"/>
      <c r="E60" s="468"/>
      <c r="F60" s="468"/>
      <c r="G60" s="468"/>
      <c r="H60" s="468"/>
      <c r="I60" s="468"/>
    </row>
    <row r="61" spans="1:9">
      <c r="A61" s="153">
        <v>1</v>
      </c>
      <c r="B61" s="468"/>
      <c r="C61" s="468"/>
      <c r="D61" s="468"/>
      <c r="E61" s="468"/>
      <c r="F61" s="468"/>
      <c r="G61" s="468"/>
      <c r="H61" s="468"/>
      <c r="I61" s="468"/>
    </row>
    <row r="62" spans="1:9">
      <c r="A62" s="153">
        <v>1</v>
      </c>
      <c r="B62" s="468"/>
      <c r="C62" s="468"/>
      <c r="D62" s="468"/>
      <c r="E62" s="468"/>
      <c r="F62" s="468"/>
      <c r="G62" s="468"/>
      <c r="H62" s="468"/>
      <c r="I62" s="468"/>
    </row>
    <row r="63" spans="1:9">
      <c r="A63" s="153">
        <v>1</v>
      </c>
      <c r="B63" s="468"/>
      <c r="C63" s="468"/>
      <c r="D63" s="468"/>
      <c r="E63" s="468"/>
      <c r="F63" s="468"/>
      <c r="G63" s="468"/>
      <c r="H63" s="468"/>
      <c r="I63" s="468"/>
    </row>
    <row r="64" spans="1:9">
      <c r="A64" s="153">
        <v>1</v>
      </c>
      <c r="B64" s="468"/>
      <c r="C64" s="468"/>
      <c r="D64" s="468"/>
      <c r="E64" s="468"/>
      <c r="F64" s="468"/>
      <c r="G64" s="468"/>
      <c r="H64" s="468"/>
      <c r="I64" s="468"/>
    </row>
    <row r="65" spans="1:9">
      <c r="A65" s="153">
        <v>1</v>
      </c>
      <c r="B65" s="468"/>
      <c r="C65" s="468"/>
      <c r="D65" s="468"/>
      <c r="E65" s="468"/>
      <c r="F65" s="468"/>
      <c r="G65" s="468"/>
      <c r="H65" s="468"/>
      <c r="I65" s="468"/>
    </row>
    <row r="66" spans="1:9">
      <c r="A66" s="153">
        <v>1</v>
      </c>
      <c r="B66" s="468"/>
      <c r="C66" s="468"/>
      <c r="D66" s="468"/>
      <c r="E66" s="468"/>
      <c r="F66" s="468"/>
      <c r="G66" s="468"/>
      <c r="H66" s="468"/>
      <c r="I66" s="468"/>
    </row>
    <row r="67" spans="1:9">
      <c r="A67" s="153">
        <v>1</v>
      </c>
      <c r="B67" s="468"/>
      <c r="C67" s="468"/>
      <c r="D67" s="468"/>
      <c r="E67" s="468"/>
      <c r="F67" s="468"/>
      <c r="G67" s="468"/>
      <c r="H67" s="468"/>
      <c r="I67" s="468"/>
    </row>
    <row r="68" spans="1:9" ht="17.25" customHeight="1">
      <c r="A68" s="153">
        <v>1</v>
      </c>
      <c r="B68" s="468"/>
      <c r="C68" s="468"/>
      <c r="D68" s="468"/>
      <c r="E68" s="468"/>
      <c r="F68" s="468"/>
      <c r="G68" s="468"/>
      <c r="H68" s="468"/>
      <c r="I68" s="468"/>
    </row>
    <row r="69" spans="1:9">
      <c r="A69" s="153">
        <v>1</v>
      </c>
      <c r="B69" s="533" t="s">
        <v>289</v>
      </c>
      <c r="C69" s="533"/>
      <c r="D69" s="533"/>
      <c r="E69" s="533"/>
      <c r="F69" s="533"/>
      <c r="G69" s="533"/>
      <c r="H69" s="533"/>
      <c r="I69" s="533"/>
    </row>
    <row r="70" spans="1:9">
      <c r="A70" s="153">
        <v>1</v>
      </c>
      <c r="B70" s="533"/>
      <c r="C70" s="533"/>
      <c r="D70" s="533"/>
      <c r="E70" s="533"/>
      <c r="F70" s="533"/>
      <c r="G70" s="533"/>
      <c r="H70" s="533"/>
      <c r="I70" s="533"/>
    </row>
    <row r="71" spans="1:9">
      <c r="A71" s="153">
        <v>1</v>
      </c>
      <c r="B71" s="522" t="s">
        <v>284</v>
      </c>
      <c r="C71" s="522"/>
      <c r="D71" s="522"/>
      <c r="E71" s="530" t="e">
        <f>F43/D43</f>
        <v>#DIV/0!</v>
      </c>
      <c r="F71" s="530"/>
      <c r="G71" s="530"/>
      <c r="H71" s="530"/>
      <c r="I71" s="530"/>
    </row>
    <row r="72" spans="1:9">
      <c r="A72" s="153">
        <v>1</v>
      </c>
      <c r="B72" s="522"/>
      <c r="C72" s="522"/>
      <c r="D72" s="522"/>
      <c r="E72" s="530"/>
      <c r="F72" s="530"/>
      <c r="G72" s="530"/>
      <c r="H72" s="530"/>
      <c r="I72" s="530"/>
    </row>
    <row r="73" spans="1:9">
      <c r="B73" s="522" t="s">
        <v>285</v>
      </c>
      <c r="C73" s="522"/>
      <c r="D73" s="522"/>
      <c r="E73" s="530">
        <f>F44/D44</f>
        <v>0</v>
      </c>
      <c r="F73" s="530"/>
      <c r="G73" s="530"/>
      <c r="H73" s="530"/>
      <c r="I73" s="530"/>
    </row>
    <row r="74" spans="1:9">
      <c r="B74" s="522"/>
      <c r="C74" s="522"/>
      <c r="D74" s="522"/>
      <c r="E74" s="530"/>
      <c r="F74" s="530"/>
      <c r="G74" s="530"/>
      <c r="H74" s="530"/>
      <c r="I74" s="530"/>
    </row>
    <row r="75" spans="1:9" ht="12.75" customHeight="1">
      <c r="B75" s="522" t="s">
        <v>133</v>
      </c>
      <c r="C75" s="522"/>
      <c r="D75" s="522"/>
      <c r="E75" s="530">
        <f>F45/D45</f>
        <v>0</v>
      </c>
      <c r="F75" s="530"/>
      <c r="G75" s="530"/>
      <c r="H75" s="530"/>
      <c r="I75" s="530"/>
    </row>
    <row r="76" spans="1:9" ht="12.75" customHeight="1">
      <c r="B76" s="522"/>
      <c r="C76" s="522"/>
      <c r="D76" s="522"/>
      <c r="E76" s="530"/>
      <c r="F76" s="530"/>
      <c r="G76" s="530"/>
      <c r="H76" s="530"/>
      <c r="I76" s="530"/>
    </row>
    <row r="77" spans="1:9">
      <c r="B77" s="522" t="s">
        <v>286</v>
      </c>
      <c r="C77" s="522"/>
      <c r="D77" s="522"/>
      <c r="E77" s="530">
        <f>F46/D46</f>
        <v>0</v>
      </c>
      <c r="F77" s="530"/>
      <c r="G77" s="530"/>
      <c r="H77" s="530"/>
      <c r="I77" s="530"/>
    </row>
    <row r="78" spans="1:9">
      <c r="B78" s="522"/>
      <c r="C78" s="522"/>
      <c r="D78" s="522"/>
      <c r="E78" s="530"/>
      <c r="F78" s="530"/>
      <c r="G78" s="530"/>
      <c r="H78" s="530"/>
      <c r="I78" s="530"/>
    </row>
    <row r="79" spans="1:9">
      <c r="B79" s="534"/>
      <c r="C79" s="534"/>
      <c r="D79" s="534"/>
      <c r="E79" s="534"/>
      <c r="F79" s="534"/>
      <c r="G79" s="534"/>
      <c r="H79" s="534"/>
      <c r="I79" s="534"/>
    </row>
  </sheetData>
  <dataConsolidate/>
  <mergeCells count="117">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{615BE255-EC4A-48A6-A8F3-39E2A56604F7}</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{EA390710-20B5-48E9-87F2-DE5A81C244C1}</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{6F3FA8FE-C444-4F72-9202-10D6D20DE051}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{6C81BAA8-DC46-4D71-986C-3D2F8E6D71FF}</x14:id>
        </ext>
      </extLst>
    </cfRule>
  </conditionalFormatting>
  <pageMargins left="0.7" right="0.7" top="0.75" bottom="0.75" header="0.3" footer="0.3"/>
  <pageSetup scale="50" orientation="portrait" r:id="rId1"/>
  <rowBreaks count="1" manualBreakCount="1">
    <brk id="47" max="16383" man="1"/>
  </rowBreaks>
  <colBreaks count="1" manualBreakCount="1">
    <brk id="7" min="3" max="78" man="1"/>
  </colBreaks>
  <drawing r:id="rId2"/>
  <extLst>
    <ext xmlns:x14="http://schemas.microsoft.com/office/spreadsheetml/2009/9/main" uri="{78C0D931-6437-407d-A8EE-F0AAD7539E65}">
      <x14:conditionalFormattings>
        <x14:conditionalFormatting xmlns:xm="http://schemas.microsoft.com/office/excel/2006/main">
          <x14:cfRule type="dataBar" id="{615BE255-EC4A-48A6-A8F3-39E2A56604F7}">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EA390710-20B5-48E9-87F2-DE5A81C244C1}">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6F3FA8FE-C444-4F72-9202-10D6D20DE05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6C81BAA8-DC46-4D71-986C-3D2F8E6D71FF}">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1113C7DB-66A0-44D7-A6B7-962301B29E87}">
          <x14:formula1>
            <xm:f>'NO SE EDITA'!$J$3:$J$6</xm:f>
          </x14:formula1>
          <xm:sqref>F40:G40</xm:sqref>
        </x14:dataValidation>
        <x14:dataValidation type="list" allowBlank="1" showInputMessage="1" showErrorMessage="1" xr:uid="{A73C4E82-D475-4204-9F81-8858EBC8752A}">
          <x14:formula1>
            <xm:f>'NO SE EDITA'!$F$3:$F$4</xm:f>
          </x14:formula1>
          <xm:sqref>F30:I30</xm:sqref>
        </x14:dataValidation>
        <x14:dataValidation type="list" allowBlank="1" showInputMessage="1" showErrorMessage="1" xr:uid="{DC2716FB-572F-44E4-B7AC-EF64A71F2F23}">
          <x14:formula1>
            <xm:f>'NO SE EDITA'!$E$3:$E$4</xm:f>
          </x14:formula1>
          <xm:sqref>B30:E30</xm:sqref>
        </x14:dataValidation>
        <x14:dataValidation type="list" allowBlank="1" showInputMessage="1" showErrorMessage="1" xr:uid="{EE2F4027-6807-4AA3-8585-C9CB4DC617E5}">
          <x14:formula1>
            <xm:f>'NO SE EDITA'!$M$3:$M$4</xm:f>
          </x14:formula1>
          <xm:sqref>D37:E37</xm:sqref>
        </x14:dataValidation>
        <x14:dataValidation type="list" allowBlank="1" showInputMessage="1" showErrorMessage="1" xr:uid="{9F8680FF-0867-41FD-90E5-36DD3F28BE84}">
          <x14:formula1>
            <xm:f>'NO SE EDITA'!$B$3:$B$4</xm:f>
          </x14:formula1>
          <xm:sqref>B27:C28</xm:sqref>
        </x14:dataValidation>
        <x14:dataValidation type="list" allowBlank="1" showInputMessage="1" showErrorMessage="1" xr:uid="{66EC4525-2B01-45B9-86D6-CBC57B888B0D}">
          <x14:formula1>
            <xm:f>'NO SE EDITA'!$D$3:$D$4</xm:f>
          </x14:formula1>
          <xm:sqref>F28</xm:sqref>
        </x14:dataValidation>
        <x14:dataValidation type="list" allowBlank="1" showInputMessage="1" showErrorMessage="1" xr:uid="{1DE9A361-A437-42E9-8616-598874C26DDB}">
          <x14:formula1>
            <xm:f>'NO SE EDITA'!$H$3:$H$4</xm:f>
          </x14:formula1>
          <xm:sqref>F32:I32</xm:sqref>
        </x14:dataValidation>
        <x14:dataValidation type="list" allowBlank="1" showInputMessage="1" showErrorMessage="1" xr:uid="{B9EBD310-54FF-4E6C-862E-86406587D2DE}">
          <x14:formula1>
            <xm:f>'NO SE EDITA'!$G$3:$G$5</xm:f>
          </x14:formula1>
          <xm:sqref>B32:E32 D36:E36 H40:I40</xm:sqref>
        </x14:dataValidation>
        <x14:dataValidation type="list" allowBlank="1" showInputMessage="1" showErrorMessage="1" xr:uid="{D7DB4424-548B-4963-A46C-5B3B34FD3441}">
          <x14:formula1>
            <xm:f>'NO SE EDITA'!$C$3:$C$6</xm:f>
          </x14:formula1>
          <xm:sqref>D28:E28</xm:sqref>
        </x14:dataValidation>
        <x14:dataValidation type="list" allowBlank="1" showInputMessage="1" showErrorMessage="1" xr:uid="{E1B112B2-5D86-4552-BBAB-97BCFE18330E}">
          <x14:formula1>
            <xm:f>'NO SE EDITA'!$L$3:$L$6</xm:f>
          </x14:formula1>
          <xm:sqref>I43:I46</xm:sqref>
        </x14:dataValidation>
        <x14:dataValidation type="list" allowBlank="1" showInputMessage="1" showErrorMessage="1" xr:uid="{EF8FC3C3-D3E0-47E4-8B28-3D551BF48040}">
          <x14:formula1>
            <xm:f>'NO SE EDITA'!$K$3:$K$6</xm:f>
          </x14:formula1>
          <xm:sqref>H43:H46</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65F75-8A23-4AB1-B8FF-D2F3DEB7BCA4}">
  <dimension ref="A2:J79"/>
  <sheetViews>
    <sheetView topLeftCell="A8" zoomScale="73" zoomScaleNormal="73" workbookViewId="0">
      <selection activeCell="H23" sqref="H23:I25"/>
    </sheetView>
  </sheetViews>
  <sheetFormatPr baseColWidth="10" defaultRowHeight="12.75"/>
  <cols>
    <col min="1" max="1" width="4.33203125" style="133" customWidth="1"/>
    <col min="2" max="3" width="15.83203125" style="133" customWidth="1"/>
    <col min="4" max="8" width="17.83203125" style="133" customWidth="1"/>
    <col min="9" max="9" width="27.6640625" style="133" customWidth="1"/>
    <col min="10" max="16384" width="12" style="133"/>
  </cols>
  <sheetData>
    <row r="2" spans="2:9" ht="18" customHeight="1"/>
    <row r="3" spans="2:9" ht="15" customHeight="1"/>
    <row r="4" spans="2:9" ht="34.5" customHeight="1">
      <c r="B4" s="465" t="s">
        <v>38</v>
      </c>
      <c r="C4" s="469"/>
      <c r="D4" s="469"/>
      <c r="E4" s="469"/>
      <c r="F4" s="469"/>
      <c r="G4" s="469"/>
      <c r="H4" s="469"/>
      <c r="I4" s="469"/>
    </row>
    <row r="5" spans="2:9" ht="19.5" customHeight="1">
      <c r="B5" s="460" t="s">
        <v>353</v>
      </c>
      <c r="C5" s="470"/>
      <c r="D5" s="470"/>
      <c r="E5" s="470"/>
      <c r="F5" s="470"/>
      <c r="G5" s="470"/>
      <c r="H5" s="470"/>
      <c r="I5" s="470"/>
    </row>
    <row r="6" spans="2:9" ht="31.5" customHeight="1">
      <c r="B6" s="471" t="s">
        <v>39</v>
      </c>
      <c r="C6" s="471"/>
      <c r="D6" s="472" t="str">
        <f>'FORMATO 2. POA - MIR'!D4:F4</f>
        <v>SECRETARIA GENERAL MUNICIPAL</v>
      </c>
      <c r="E6" s="472"/>
      <c r="F6" s="471" t="s">
        <v>42</v>
      </c>
      <c r="G6" s="471"/>
      <c r="H6" s="472">
        <v>2026</v>
      </c>
      <c r="I6" s="472"/>
    </row>
    <row r="7" spans="2:9" ht="54" customHeight="1">
      <c r="B7" s="471" t="s">
        <v>40</v>
      </c>
      <c r="C7" s="471"/>
      <c r="D7" s="472" t="s">
        <v>535</v>
      </c>
      <c r="E7" s="472"/>
      <c r="F7" s="471" t="s">
        <v>43</v>
      </c>
      <c r="G7" s="471"/>
      <c r="H7" s="472" t="s">
        <v>529</v>
      </c>
      <c r="I7" s="472"/>
    </row>
    <row r="8" spans="2:9" ht="41.25" customHeight="1">
      <c r="B8" s="484" t="s">
        <v>41</v>
      </c>
      <c r="C8" s="484"/>
      <c r="D8" s="485" t="s">
        <v>293</v>
      </c>
      <c r="E8" s="485"/>
      <c r="F8" s="471" t="s">
        <v>44</v>
      </c>
      <c r="G8" s="471"/>
      <c r="H8" s="472" t="s">
        <v>538</v>
      </c>
      <c r="I8" s="472"/>
    </row>
    <row r="9" spans="2:9">
      <c r="B9" s="479" t="s">
        <v>89</v>
      </c>
      <c r="C9" s="479"/>
      <c r="D9" s="479"/>
      <c r="E9" s="479"/>
      <c r="F9" s="479"/>
      <c r="G9" s="479"/>
      <c r="H9" s="479"/>
      <c r="I9" s="479"/>
    </row>
    <row r="10" spans="2:9" ht="132" customHeight="1">
      <c r="B10" s="473" t="s">
        <v>90</v>
      </c>
      <c r="C10" s="473"/>
      <c r="D10" s="472" t="str">
        <f>'FORMATO 2. POA - MIR'!C9</f>
        <v xml:space="preserve">ACUERDO 4. DESARROLLO SOSTENIBLE E INFRAESTRUCTURA SOLIDA Y TRASFORMADORA </v>
      </c>
      <c r="E10" s="472"/>
      <c r="F10" s="480" t="s">
        <v>91</v>
      </c>
      <c r="G10" s="480"/>
      <c r="H10" s="472" t="str">
        <f>'FORMATO 2. POA - MIR'!E9</f>
        <v>4.1 .3 Fortalecer la infraestructura eléctrica y la conectividad digital, garantizando servicios eficientes, mejorando la calidad de vida de las y los Zapotlanenses. 
4.1 .4 Generar mejores carreteras y caminos municipales, brindando mayor seguridad en los traslados de los usuarios de transporte público, como particulares en el municipio.</v>
      </c>
      <c r="I10" s="472"/>
    </row>
    <row r="11" spans="2:9" ht="123.75" customHeight="1">
      <c r="B11" s="480" t="s">
        <v>92</v>
      </c>
      <c r="C11" s="480"/>
      <c r="D11" s="472" t="str">
        <f>'FORMATO 2. POA - MIR'!C10</f>
        <v xml:space="preserve">ACUERDO 4. DESARROLLO SOSTENIBLE E INFRAESTRUCTURA SOLIDA Y TRASFORMADORA ZAPOTLÁN </v>
      </c>
      <c r="E11" s="472"/>
      <c r="F11" s="480" t="s">
        <v>94</v>
      </c>
      <c r="G11" s="480"/>
      <c r="H11" s="472" t="str">
        <f>'FORMATO 2. POA - MIR'!E10</f>
        <v>4.1.3.1 Ampliar la cobertura y mejorar la eficiencia de los servicios de electrificación y alumbrado público. Priorizando zonas con mayor rezago.	
4.1 .4.1 Rehabilitar carreteras, caminos rurales, brechas y puentes del municipio, optimizando los tiempos de traslado de los pobladores de Zapotlán.</v>
      </c>
      <c r="I11" s="472"/>
    </row>
    <row r="12" spans="2:9" ht="105.75" customHeight="1">
      <c r="B12" s="480" t="s">
        <v>95</v>
      </c>
      <c r="C12" s="480"/>
      <c r="D12" s="472" t="str">
        <f>'FORMATO 2. POA - MIR'!C11</f>
        <v xml:space="preserve">4.1 Garantizar la correcta gestión de recursos, detonando la infraestructura social y sostenible atreves de financiamiento de obras, acciones sociales básicas e inversiones que beneficien directamente a la población de Zapotlán. </v>
      </c>
      <c r="E12" s="472"/>
      <c r="F12" s="480" t="s">
        <v>96</v>
      </c>
      <c r="G12" s="480"/>
      <c r="H12" s="472" t="str">
        <f>'FORMATO 2. POA - MIR'!E11</f>
        <v>4.1.4.2 Promover las buenas prácticas y colaboración de mantenimiento y cuidado de las calles en el municipio, propiciando mejor calidad para los transeúntes de las localidades.</v>
      </c>
      <c r="I12" s="472"/>
    </row>
    <row r="13" spans="2:9" ht="15" customHeight="1">
      <c r="B13" s="499" t="s">
        <v>354</v>
      </c>
      <c r="C13" s="499"/>
      <c r="D13" s="499"/>
      <c r="E13" s="499"/>
      <c r="F13" s="499"/>
      <c r="G13" s="499"/>
      <c r="H13" s="499"/>
      <c r="I13" s="499"/>
    </row>
    <row r="14" spans="2:9">
      <c r="B14" s="473" t="s">
        <v>45</v>
      </c>
      <c r="C14" s="473"/>
      <c r="D14" s="473"/>
      <c r="E14" s="473"/>
      <c r="F14" s="473"/>
      <c r="G14" s="473"/>
      <c r="H14" s="473"/>
      <c r="I14" s="473"/>
    </row>
    <row r="15" spans="2:9" ht="30.75" customHeight="1">
      <c r="B15" s="498" t="str">
        <f>'FORMATO 2. POA - MIR'!B28</f>
        <v xml:space="preserve">Riegos calendarizados a las áreas verdes y jardines públicos de las localidades de Acayuca, San Pedro y Zapotlán  </v>
      </c>
      <c r="C15" s="498"/>
      <c r="D15" s="498"/>
      <c r="E15" s="498"/>
      <c r="F15" s="498"/>
      <c r="G15" s="498"/>
      <c r="H15" s="498"/>
      <c r="I15" s="498"/>
    </row>
    <row r="16" spans="2:9">
      <c r="B16" s="473" t="s">
        <v>48</v>
      </c>
      <c r="C16" s="473"/>
      <c r="D16" s="473"/>
      <c r="E16" s="473"/>
      <c r="F16" s="473"/>
      <c r="G16" s="473"/>
      <c r="H16" s="473"/>
      <c r="I16" s="473"/>
    </row>
    <row r="17" spans="2:9" ht="39" customHeight="1">
      <c r="B17" s="472" t="str">
        <f>'FORMATO 2. POA - MIR'!C28</f>
        <v xml:space="preserve">Aplicación de agua tratada de forma programada a jardines, áreas verdes y espacios recreativos de las localidades de Acayuca, San Pedro y Zapotlán, con el fin de conservar la vegetación en óptimas condiciones, favorecer el crecimiento de especies y mantener el paisaje urbano. </v>
      </c>
      <c r="C17" s="472"/>
      <c r="D17" s="472"/>
      <c r="E17" s="472"/>
      <c r="F17" s="472"/>
      <c r="G17" s="472"/>
      <c r="H17" s="472"/>
      <c r="I17" s="472"/>
    </row>
    <row r="18" spans="2:9" ht="18.75" customHeight="1">
      <c r="B18" s="499" t="s">
        <v>355</v>
      </c>
      <c r="C18" s="499"/>
      <c r="D18" s="499"/>
      <c r="E18" s="499"/>
      <c r="F18" s="499"/>
      <c r="G18" s="499"/>
      <c r="H18" s="499"/>
      <c r="I18" s="499"/>
    </row>
    <row r="19" spans="2:9">
      <c r="B19" s="475" t="s">
        <v>340</v>
      </c>
      <c r="C19" s="475"/>
      <c r="D19" s="475"/>
      <c r="E19" s="475"/>
      <c r="F19" s="475"/>
      <c r="G19" s="475"/>
      <c r="H19" s="475"/>
      <c r="I19" s="475"/>
    </row>
    <row r="20" spans="2:9">
      <c r="B20" s="472" t="str">
        <f>CALENDARIZACION!E53</f>
        <v>PACRAVJEP = (PACRAVJEPP / PACRAVJEPR) * 100</v>
      </c>
      <c r="C20" s="472"/>
      <c r="D20" s="472"/>
      <c r="E20" s="472"/>
      <c r="F20" s="472"/>
      <c r="G20" s="472"/>
      <c r="H20" s="472"/>
      <c r="I20" s="472"/>
    </row>
    <row r="21" spans="2:9">
      <c r="B21" s="475" t="s">
        <v>341</v>
      </c>
      <c r="C21" s="475"/>
      <c r="D21" s="475"/>
      <c r="E21" s="475"/>
      <c r="F21" s="475"/>
      <c r="G21" s="475"/>
      <c r="H21" s="475"/>
      <c r="I21" s="475"/>
    </row>
    <row r="22" spans="2:9" ht="28.5" customHeight="1">
      <c r="B22" s="486" t="s">
        <v>105</v>
      </c>
      <c r="C22" s="487"/>
      <c r="D22" s="488" t="s">
        <v>342</v>
      </c>
      <c r="E22" s="488"/>
      <c r="F22" s="487" t="s">
        <v>343</v>
      </c>
      <c r="G22" s="487"/>
      <c r="H22" s="480" t="s">
        <v>142</v>
      </c>
      <c r="I22" s="480"/>
    </row>
    <row r="23" spans="2:9" ht="46.5" customHeight="1">
      <c r="B23" s="472" t="s">
        <v>603</v>
      </c>
      <c r="C23" s="472"/>
      <c r="D23" s="478" t="s">
        <v>108</v>
      </c>
      <c r="E23" s="478"/>
      <c r="F23" s="472" t="str">
        <f>CALENDARIZACION!C53</f>
        <v xml:space="preserve">PACRAVJEP
Porcentaje de avance en calendarización del riego de áreas verdes y jardines de los espacios públicos </v>
      </c>
      <c r="G23" s="472"/>
      <c r="H23" s="518" t="str">
        <f>'FORMATO 2. POA - MIR'!E16</f>
        <v xml:space="preserve">Medios de verificación:Carpetas digitales, Carpetas físicas, Solicitudes ciudadanas y Archivos de control e inspecciones físicas.
Fuente de información: Estadísticas  de Población y Vivienda (INEGI), Estadísticas Datamun (CONEVAL)
https://sigeh.hidalgo.gob.mx/pags/info_reg/municipal/13082%20-%20Zapotl%C3%A1n%20de%20Ju%C3%A1rez.pdf
Periodicidad: Trimestral
Resguardante: DIRECCIÓN DE SERVICIOS PUBLICOS MUNICIPALES </v>
      </c>
      <c r="I23" s="506"/>
    </row>
    <row r="24" spans="2:9" ht="63.75" customHeight="1">
      <c r="B24" s="472" t="s">
        <v>604</v>
      </c>
      <c r="C24" s="472"/>
      <c r="D24" s="478" t="s">
        <v>108</v>
      </c>
      <c r="E24" s="478"/>
      <c r="F24" s="472" t="str">
        <f>CALENDARIZACION!D53</f>
        <v>PACRAVJEPP
Porcentaje de avance en calendarización del riego de áreas verdes y jardines de los espacios públicos programados</v>
      </c>
      <c r="G24" s="472"/>
      <c r="H24" s="519"/>
      <c r="I24" s="508"/>
    </row>
    <row r="25" spans="2:9" ht="99.75" customHeight="1">
      <c r="B25" s="472" t="s">
        <v>605</v>
      </c>
      <c r="C25" s="472"/>
      <c r="D25" s="478" t="s">
        <v>108</v>
      </c>
      <c r="E25" s="478"/>
      <c r="F25" s="472" t="str">
        <f>CALENDARIZACION!D54</f>
        <v>PACRAVJEPR
Porcentaje de avance en calendarización del riego de áreas verdes y jardines de los espacios públicos realizados</v>
      </c>
      <c r="G25" s="472"/>
      <c r="H25" s="520"/>
      <c r="I25" s="510"/>
    </row>
    <row r="26" spans="2:9" ht="12.75" customHeight="1">
      <c r="B26" s="504" t="s">
        <v>145</v>
      </c>
      <c r="C26" s="504"/>
      <c r="D26" s="504"/>
      <c r="E26" s="504"/>
      <c r="F26" s="504"/>
      <c r="G26" s="504"/>
      <c r="H26" s="504"/>
      <c r="I26" s="504"/>
    </row>
    <row r="27" spans="2:9" ht="15.75" customHeight="1">
      <c r="B27" s="473" t="s">
        <v>28</v>
      </c>
      <c r="C27" s="473"/>
      <c r="D27" s="473" t="s">
        <v>46</v>
      </c>
      <c r="E27" s="473"/>
      <c r="F27" s="473" t="s">
        <v>47</v>
      </c>
      <c r="G27" s="473"/>
      <c r="H27" s="473"/>
      <c r="I27" s="473"/>
    </row>
    <row r="28" spans="2:9" ht="18" customHeight="1">
      <c r="B28" s="472" t="s">
        <v>100</v>
      </c>
      <c r="C28" s="472"/>
      <c r="D28" s="472" t="s">
        <v>98</v>
      </c>
      <c r="E28" s="472"/>
      <c r="F28" s="472" t="s">
        <v>220</v>
      </c>
      <c r="G28" s="472"/>
      <c r="H28" s="472"/>
      <c r="I28" s="472"/>
    </row>
    <row r="29" spans="2:9" ht="18" customHeight="1">
      <c r="B29" s="473" t="s">
        <v>127</v>
      </c>
      <c r="C29" s="473"/>
      <c r="D29" s="473"/>
      <c r="E29" s="473"/>
      <c r="F29" s="474" t="s">
        <v>130</v>
      </c>
      <c r="G29" s="475"/>
      <c r="H29" s="475"/>
      <c r="I29" s="475"/>
    </row>
    <row r="30" spans="2:9" ht="13.5" customHeight="1">
      <c r="B30" s="472" t="s">
        <v>108</v>
      </c>
      <c r="C30" s="472"/>
      <c r="D30" s="472"/>
      <c r="E30" s="472"/>
      <c r="F30" s="472" t="s">
        <v>196</v>
      </c>
      <c r="G30" s="472"/>
      <c r="H30" s="472"/>
      <c r="I30" s="472"/>
    </row>
    <row r="31" spans="2:9" ht="15.75" customHeight="1">
      <c r="B31" s="501" t="s">
        <v>82</v>
      </c>
      <c r="C31" s="502"/>
      <c r="D31" s="502"/>
      <c r="E31" s="502"/>
      <c r="F31" s="474" t="s">
        <v>131</v>
      </c>
      <c r="G31" s="475"/>
      <c r="H31" s="475"/>
      <c r="I31" s="475"/>
    </row>
    <row r="32" spans="2:9" ht="15.75" customHeight="1">
      <c r="B32" s="472" t="s">
        <v>109</v>
      </c>
      <c r="C32" s="472"/>
      <c r="D32" s="472"/>
      <c r="E32" s="472"/>
      <c r="F32" s="472" t="s">
        <v>110</v>
      </c>
      <c r="G32" s="472"/>
      <c r="H32" s="472"/>
      <c r="I32" s="472"/>
    </row>
    <row r="33" spans="1:10" ht="14.25" customHeight="1">
      <c r="B33" s="479" t="s">
        <v>148</v>
      </c>
      <c r="C33" s="479"/>
      <c r="D33" s="479"/>
      <c r="E33" s="479"/>
      <c r="F33" s="479"/>
      <c r="G33" s="479"/>
      <c r="H33" s="479"/>
      <c r="I33" s="479"/>
    </row>
    <row r="34" spans="1:10" ht="13.5" customHeight="1">
      <c r="B34" s="502" t="s">
        <v>345</v>
      </c>
      <c r="C34" s="502"/>
      <c r="D34" s="502"/>
      <c r="E34" s="502"/>
      <c r="F34" s="475" t="s">
        <v>346</v>
      </c>
      <c r="G34" s="475"/>
      <c r="H34" s="475"/>
      <c r="I34" s="475"/>
    </row>
    <row r="35" spans="1:10">
      <c r="B35" s="503" t="s">
        <v>151</v>
      </c>
      <c r="C35" s="503"/>
      <c r="D35" s="490">
        <f>CALENDARIZACION!R53</f>
        <v>225</v>
      </c>
      <c r="E35" s="490"/>
      <c r="F35" s="472" t="s">
        <v>115</v>
      </c>
      <c r="G35" s="472"/>
      <c r="H35" s="512" t="s">
        <v>116</v>
      </c>
      <c r="I35" s="512"/>
    </row>
    <row r="36" spans="1:10">
      <c r="B36" s="503" t="s">
        <v>117</v>
      </c>
      <c r="C36" s="503"/>
      <c r="D36" s="478" t="s">
        <v>109</v>
      </c>
      <c r="E36" s="478"/>
      <c r="F36" s="472" t="s">
        <v>344</v>
      </c>
      <c r="G36" s="472"/>
      <c r="H36" s="513" t="s">
        <v>119</v>
      </c>
      <c r="I36" s="513"/>
    </row>
    <row r="37" spans="1:10">
      <c r="B37" s="503" t="s">
        <v>49</v>
      </c>
      <c r="C37" s="503"/>
      <c r="D37" s="478" t="s">
        <v>195</v>
      </c>
      <c r="E37" s="478"/>
      <c r="F37" s="472" t="s">
        <v>120</v>
      </c>
      <c r="G37" s="472"/>
      <c r="H37" s="511" t="s">
        <v>121</v>
      </c>
      <c r="I37" s="511"/>
    </row>
    <row r="38" spans="1:10">
      <c r="B38" s="475" t="s">
        <v>356</v>
      </c>
      <c r="C38" s="475"/>
      <c r="D38" s="475"/>
      <c r="E38" s="475"/>
      <c r="F38" s="475"/>
      <c r="G38" s="475"/>
      <c r="H38" s="475"/>
      <c r="I38" s="475"/>
    </row>
    <row r="39" spans="1:10">
      <c r="B39" s="480" t="s">
        <v>236</v>
      </c>
      <c r="C39" s="480"/>
      <c r="D39" s="480"/>
      <c r="E39" s="480"/>
      <c r="F39" s="480" t="s">
        <v>50</v>
      </c>
      <c r="G39" s="480"/>
      <c r="H39" s="480" t="s">
        <v>146</v>
      </c>
      <c r="I39" s="480"/>
    </row>
    <row r="40" spans="1:10">
      <c r="B40" s="490">
        <f>D43</f>
        <v>0</v>
      </c>
      <c r="C40" s="490"/>
      <c r="D40" s="490"/>
      <c r="E40" s="490"/>
      <c r="F40" s="490">
        <v>2026</v>
      </c>
      <c r="G40" s="490"/>
      <c r="H40" s="472" t="s">
        <v>109</v>
      </c>
      <c r="I40" s="472"/>
    </row>
    <row r="41" spans="1:10">
      <c r="B41" s="489" t="s">
        <v>149</v>
      </c>
      <c r="C41" s="489"/>
      <c r="D41" s="489"/>
      <c r="E41" s="489"/>
      <c r="F41" s="489"/>
      <c r="G41" s="489"/>
      <c r="H41" s="489"/>
      <c r="I41" s="489"/>
    </row>
    <row r="42" spans="1:10" ht="36">
      <c r="B42" s="473" t="s">
        <v>123</v>
      </c>
      <c r="C42" s="473"/>
      <c r="D42" s="141" t="s">
        <v>150</v>
      </c>
      <c r="E42" s="149" t="s">
        <v>85</v>
      </c>
      <c r="F42" s="474" t="s">
        <v>86</v>
      </c>
      <c r="G42" s="475"/>
      <c r="H42" s="143" t="s">
        <v>75</v>
      </c>
      <c r="I42" s="143" t="s">
        <v>76</v>
      </c>
    </row>
    <row r="43" spans="1:10">
      <c r="B43" s="472" t="s">
        <v>284</v>
      </c>
      <c r="C43" s="472"/>
      <c r="D43" s="117">
        <f>SUM(CALENDARIZACION!F53:H53)</f>
        <v>0</v>
      </c>
      <c r="E43" s="118">
        <v>0</v>
      </c>
      <c r="F43" s="514">
        <f>SUM(CALENDARIZACION!F51:H51)</f>
        <v>0</v>
      </c>
      <c r="G43" s="514"/>
      <c r="H43" s="144">
        <v>46027</v>
      </c>
      <c r="I43" s="144">
        <v>46386</v>
      </c>
      <c r="J43" s="152"/>
    </row>
    <row r="44" spans="1:10">
      <c r="B44" s="472" t="s">
        <v>285</v>
      </c>
      <c r="C44" s="472"/>
      <c r="D44" s="117">
        <f>SUM(CALENDARIZACION!I53:K53)</f>
        <v>75</v>
      </c>
      <c r="E44" s="120">
        <v>0</v>
      </c>
      <c r="F44" s="514">
        <f>SUM(CALENDARIZACION!I51:K51)</f>
        <v>0</v>
      </c>
      <c r="G44" s="514"/>
      <c r="H44" s="144"/>
      <c r="I44" s="144"/>
      <c r="J44" s="152"/>
    </row>
    <row r="45" spans="1:10">
      <c r="B45" s="472" t="s">
        <v>133</v>
      </c>
      <c r="C45" s="472"/>
      <c r="D45" s="117">
        <f>SUM(CALENDARIZACION!L53:N53)</f>
        <v>75</v>
      </c>
      <c r="E45" s="118">
        <v>0</v>
      </c>
      <c r="F45" s="514">
        <f>SUM(CALENDARIZACION!L51:N51)</f>
        <v>0</v>
      </c>
      <c r="G45" s="514"/>
      <c r="H45" s="144"/>
      <c r="I45" s="144"/>
    </row>
    <row r="46" spans="1:10">
      <c r="B46" s="472" t="s">
        <v>286</v>
      </c>
      <c r="C46" s="472"/>
      <c r="D46" s="117">
        <f>SUM(CALENDARIZACION!O53:Q53)</f>
        <v>75</v>
      </c>
      <c r="E46" s="118">
        <v>0</v>
      </c>
      <c r="F46" s="514">
        <f>SUM(CALENDARIZACION!O51:Q51)</f>
        <v>0</v>
      </c>
      <c r="G46" s="514"/>
      <c r="H46" s="144"/>
      <c r="I46" s="144"/>
    </row>
    <row r="47" spans="1:10" ht="24">
      <c r="B47" s="493" t="s">
        <v>352</v>
      </c>
      <c r="C47" s="493"/>
      <c r="D47" s="145">
        <f>CALENDARIZACION!R53</f>
        <v>225</v>
      </c>
      <c r="E47" s="145">
        <v>0</v>
      </c>
      <c r="F47" s="494">
        <f>CALENDARIZACION!R54</f>
        <v>0</v>
      </c>
      <c r="G47" s="494"/>
      <c r="H47" s="115" t="s">
        <v>152</v>
      </c>
      <c r="I47" s="146">
        <f>CALENDARIZACION!U53</f>
        <v>0</v>
      </c>
    </row>
    <row r="48" spans="1:10">
      <c r="A48" s="521"/>
      <c r="B48" s="521"/>
      <c r="C48" s="521"/>
      <c r="D48" s="521"/>
      <c r="E48" s="521"/>
      <c r="F48" s="521"/>
      <c r="G48" s="521"/>
      <c r="H48" s="521"/>
      <c r="I48" s="521"/>
    </row>
    <row r="49" spans="1:9" ht="22.5" customHeight="1">
      <c r="A49" s="521"/>
      <c r="B49" s="521"/>
      <c r="C49" s="521"/>
      <c r="D49" s="521"/>
      <c r="E49" s="521"/>
      <c r="F49" s="521"/>
      <c r="G49" s="521"/>
      <c r="H49" s="521"/>
      <c r="I49" s="521"/>
    </row>
    <row r="50" spans="1:9" ht="39" customHeight="1">
      <c r="B50" s="471" t="s">
        <v>164</v>
      </c>
      <c r="C50" s="473"/>
      <c r="D50" s="497" t="s">
        <v>52</v>
      </c>
      <c r="E50" s="497"/>
      <c r="F50" s="497" t="s">
        <v>158</v>
      </c>
      <c r="G50" s="497"/>
      <c r="H50" s="497"/>
      <c r="I50" s="497"/>
    </row>
    <row r="51" spans="1:9" ht="33.75" customHeight="1">
      <c r="B51" s="481" t="str">
        <f>D8</f>
        <v>PP- A4  C2</v>
      </c>
      <c r="C51" s="481"/>
      <c r="D51" s="478" t="str">
        <f>B15</f>
        <v xml:space="preserve">Riegos calendarizados a las áreas verdes y jardines públicos de las localidades de Acayuca, San Pedro y Zapotlán  </v>
      </c>
      <c r="E51" s="478"/>
      <c r="F51" s="125" t="s">
        <v>159</v>
      </c>
      <c r="G51" s="115" t="s">
        <v>160</v>
      </c>
      <c r="H51" s="125" t="s">
        <v>67</v>
      </c>
      <c r="I51" s="126" t="s">
        <v>68</v>
      </c>
    </row>
    <row r="52" spans="1:9" ht="30" customHeight="1">
      <c r="B52" s="482"/>
      <c r="C52" s="482"/>
      <c r="D52" s="483"/>
      <c r="E52" s="483"/>
      <c r="F52" s="127">
        <f>CALENDARIZACION!S53</f>
        <v>225</v>
      </c>
      <c r="G52" s="123">
        <f>CALENDARIZACION!S54</f>
        <v>0</v>
      </c>
      <c r="H52" s="127">
        <f>CALENDARIZACION!T53</f>
        <v>225</v>
      </c>
      <c r="I52" s="128">
        <f>CALENDARIZACION!U53</f>
        <v>0</v>
      </c>
    </row>
    <row r="53" spans="1:9" ht="20.25" customHeight="1">
      <c r="A53" s="153">
        <v>1</v>
      </c>
      <c r="B53" s="468">
        <v>0</v>
      </c>
      <c r="C53" s="468"/>
      <c r="D53" s="468"/>
      <c r="E53" s="468"/>
      <c r="F53" s="468"/>
      <c r="G53" s="468"/>
      <c r="H53" s="468"/>
      <c r="I53" s="468"/>
    </row>
    <row r="54" spans="1:9">
      <c r="A54" s="153">
        <v>1</v>
      </c>
      <c r="B54" s="468"/>
      <c r="C54" s="468"/>
      <c r="D54" s="468"/>
      <c r="E54" s="468"/>
      <c r="F54" s="468"/>
      <c r="G54" s="468"/>
      <c r="H54" s="468"/>
      <c r="I54" s="468"/>
    </row>
    <row r="55" spans="1:9">
      <c r="A55" s="153">
        <v>1</v>
      </c>
      <c r="B55" s="468"/>
      <c r="C55" s="468"/>
      <c r="D55" s="468"/>
      <c r="E55" s="468"/>
      <c r="F55" s="468"/>
      <c r="G55" s="468"/>
      <c r="H55" s="468"/>
      <c r="I55" s="468"/>
    </row>
    <row r="56" spans="1:9">
      <c r="A56" s="153">
        <v>1</v>
      </c>
      <c r="B56" s="468"/>
      <c r="C56" s="468"/>
      <c r="D56" s="468"/>
      <c r="E56" s="468"/>
      <c r="F56" s="468"/>
      <c r="G56" s="468"/>
      <c r="H56" s="468"/>
      <c r="I56" s="468"/>
    </row>
    <row r="57" spans="1:9">
      <c r="A57" s="153">
        <v>1</v>
      </c>
      <c r="B57" s="468"/>
      <c r="C57" s="468"/>
      <c r="D57" s="468"/>
      <c r="E57" s="468"/>
      <c r="F57" s="468"/>
      <c r="G57" s="468"/>
      <c r="H57" s="468"/>
      <c r="I57" s="468"/>
    </row>
    <row r="58" spans="1:9">
      <c r="A58" s="153">
        <v>1</v>
      </c>
      <c r="B58" s="468"/>
      <c r="C58" s="468"/>
      <c r="D58" s="468"/>
      <c r="E58" s="468"/>
      <c r="F58" s="468"/>
      <c r="G58" s="468"/>
      <c r="H58" s="468"/>
      <c r="I58" s="468"/>
    </row>
    <row r="59" spans="1:9">
      <c r="A59" s="153">
        <v>1</v>
      </c>
      <c r="B59" s="468"/>
      <c r="C59" s="468"/>
      <c r="D59" s="468"/>
      <c r="E59" s="468"/>
      <c r="F59" s="468"/>
      <c r="G59" s="468"/>
      <c r="H59" s="468"/>
      <c r="I59" s="468"/>
    </row>
    <row r="60" spans="1:9">
      <c r="A60" s="153">
        <v>1</v>
      </c>
      <c r="B60" s="468"/>
      <c r="C60" s="468"/>
      <c r="D60" s="468"/>
      <c r="E60" s="468"/>
      <c r="F60" s="468"/>
      <c r="G60" s="468"/>
      <c r="H60" s="468"/>
      <c r="I60" s="468"/>
    </row>
    <row r="61" spans="1:9">
      <c r="A61" s="153">
        <v>1</v>
      </c>
      <c r="B61" s="468"/>
      <c r="C61" s="468"/>
      <c r="D61" s="468"/>
      <c r="E61" s="468"/>
      <c r="F61" s="468"/>
      <c r="G61" s="468"/>
      <c r="H61" s="468"/>
      <c r="I61" s="468"/>
    </row>
    <row r="62" spans="1:9">
      <c r="A62" s="153">
        <v>1</v>
      </c>
      <c r="B62" s="468"/>
      <c r="C62" s="468"/>
      <c r="D62" s="468"/>
      <c r="E62" s="468"/>
      <c r="F62" s="468"/>
      <c r="G62" s="468"/>
      <c r="H62" s="468"/>
      <c r="I62" s="468"/>
    </row>
    <row r="63" spans="1:9">
      <c r="A63" s="153">
        <v>1</v>
      </c>
      <c r="B63" s="468"/>
      <c r="C63" s="468"/>
      <c r="D63" s="468"/>
      <c r="E63" s="468"/>
      <c r="F63" s="468"/>
      <c r="G63" s="468"/>
      <c r="H63" s="468"/>
      <c r="I63" s="468"/>
    </row>
    <row r="64" spans="1:9">
      <c r="A64" s="153">
        <v>1</v>
      </c>
      <c r="B64" s="468"/>
      <c r="C64" s="468"/>
      <c r="D64" s="468"/>
      <c r="E64" s="468"/>
      <c r="F64" s="468"/>
      <c r="G64" s="468"/>
      <c r="H64" s="468"/>
      <c r="I64" s="468"/>
    </row>
    <row r="65" spans="1:9">
      <c r="A65" s="153">
        <v>1</v>
      </c>
      <c r="B65" s="468"/>
      <c r="C65" s="468"/>
      <c r="D65" s="468"/>
      <c r="E65" s="468"/>
      <c r="F65" s="468"/>
      <c r="G65" s="468"/>
      <c r="H65" s="468"/>
      <c r="I65" s="468"/>
    </row>
    <row r="66" spans="1:9">
      <c r="A66" s="153">
        <v>1</v>
      </c>
      <c r="B66" s="468"/>
      <c r="C66" s="468"/>
      <c r="D66" s="468"/>
      <c r="E66" s="468"/>
      <c r="F66" s="468"/>
      <c r="G66" s="468"/>
      <c r="H66" s="468"/>
      <c r="I66" s="468"/>
    </row>
    <row r="67" spans="1:9">
      <c r="A67" s="153">
        <v>1</v>
      </c>
      <c r="B67" s="468"/>
      <c r="C67" s="468"/>
      <c r="D67" s="468"/>
      <c r="E67" s="468"/>
      <c r="F67" s="468"/>
      <c r="G67" s="468"/>
      <c r="H67" s="468"/>
      <c r="I67" s="468"/>
    </row>
    <row r="68" spans="1:9" ht="17.25" customHeight="1">
      <c r="A68" s="153">
        <v>1</v>
      </c>
      <c r="B68" s="468"/>
      <c r="C68" s="468"/>
      <c r="D68" s="468"/>
      <c r="E68" s="468"/>
      <c r="F68" s="468"/>
      <c r="G68" s="468"/>
      <c r="H68" s="468"/>
      <c r="I68" s="468"/>
    </row>
    <row r="69" spans="1:9">
      <c r="A69" s="153">
        <v>1</v>
      </c>
      <c r="B69" s="533" t="s">
        <v>289</v>
      </c>
      <c r="C69" s="533"/>
      <c r="D69" s="533"/>
      <c r="E69" s="533"/>
      <c r="F69" s="533"/>
      <c r="G69" s="533"/>
      <c r="H69" s="533"/>
      <c r="I69" s="533"/>
    </row>
    <row r="70" spans="1:9">
      <c r="A70" s="153">
        <v>1</v>
      </c>
      <c r="B70" s="533"/>
      <c r="C70" s="533"/>
      <c r="D70" s="533"/>
      <c r="E70" s="533"/>
      <c r="F70" s="533"/>
      <c r="G70" s="533"/>
      <c r="H70" s="533"/>
      <c r="I70" s="533"/>
    </row>
    <row r="71" spans="1:9">
      <c r="A71" s="153">
        <v>1</v>
      </c>
      <c r="B71" s="522" t="s">
        <v>284</v>
      </c>
      <c r="C71" s="522"/>
      <c r="D71" s="522"/>
      <c r="E71" s="530" t="e">
        <f>F43/D43</f>
        <v>#DIV/0!</v>
      </c>
      <c r="F71" s="530"/>
      <c r="G71" s="530"/>
      <c r="H71" s="530"/>
      <c r="I71" s="530"/>
    </row>
    <row r="72" spans="1:9">
      <c r="A72" s="153">
        <v>1</v>
      </c>
      <c r="B72" s="522"/>
      <c r="C72" s="522"/>
      <c r="D72" s="522"/>
      <c r="E72" s="530"/>
      <c r="F72" s="530"/>
      <c r="G72" s="530"/>
      <c r="H72" s="530"/>
      <c r="I72" s="530"/>
    </row>
    <row r="73" spans="1:9">
      <c r="B73" s="522" t="s">
        <v>285</v>
      </c>
      <c r="C73" s="522"/>
      <c r="D73" s="522"/>
      <c r="E73" s="530">
        <f>F44/D44</f>
        <v>0</v>
      </c>
      <c r="F73" s="530"/>
      <c r="G73" s="530"/>
      <c r="H73" s="530"/>
      <c r="I73" s="530"/>
    </row>
    <row r="74" spans="1:9">
      <c r="B74" s="522"/>
      <c r="C74" s="522"/>
      <c r="D74" s="522"/>
      <c r="E74" s="530"/>
      <c r="F74" s="530"/>
      <c r="G74" s="530"/>
      <c r="H74" s="530"/>
      <c r="I74" s="530"/>
    </row>
    <row r="75" spans="1:9" ht="12.75" customHeight="1">
      <c r="B75" s="522" t="s">
        <v>133</v>
      </c>
      <c r="C75" s="522"/>
      <c r="D75" s="522"/>
      <c r="E75" s="530">
        <f>F45/D45</f>
        <v>0</v>
      </c>
      <c r="F75" s="530"/>
      <c r="G75" s="530"/>
      <c r="H75" s="530"/>
      <c r="I75" s="530"/>
    </row>
    <row r="76" spans="1:9" ht="12.75" customHeight="1">
      <c r="B76" s="522"/>
      <c r="C76" s="522"/>
      <c r="D76" s="522"/>
      <c r="E76" s="530"/>
      <c r="F76" s="530"/>
      <c r="G76" s="530"/>
      <c r="H76" s="530"/>
      <c r="I76" s="530"/>
    </row>
    <row r="77" spans="1:9">
      <c r="B77" s="522" t="s">
        <v>286</v>
      </c>
      <c r="C77" s="522"/>
      <c r="D77" s="522"/>
      <c r="E77" s="530">
        <f>F46/D46</f>
        <v>0</v>
      </c>
      <c r="F77" s="530"/>
      <c r="G77" s="530"/>
      <c r="H77" s="530"/>
      <c r="I77" s="530"/>
    </row>
    <row r="78" spans="1:9">
      <c r="B78" s="522"/>
      <c r="C78" s="522"/>
      <c r="D78" s="522"/>
      <c r="E78" s="530"/>
      <c r="F78" s="530"/>
      <c r="G78" s="530"/>
      <c r="H78" s="530"/>
      <c r="I78" s="530"/>
    </row>
    <row r="79" spans="1:9">
      <c r="B79" s="534"/>
      <c r="C79" s="534"/>
      <c r="D79" s="534"/>
      <c r="E79" s="534"/>
      <c r="F79" s="534"/>
      <c r="G79" s="534"/>
      <c r="H79" s="534"/>
      <c r="I79" s="534"/>
    </row>
  </sheetData>
  <dataConsolidate/>
  <mergeCells count="117">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{1213586F-A480-4A65-ABC2-A80CFED70FE0}</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{134CCE4A-C023-43AE-AFCE-BC23E7EC3A4C}</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{4AEF1AE9-D48C-4726-B576-AD0EB073E4A6}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{B8CF2622-4967-43AB-AE83-1C60FDD91B9A}</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1213586F-A480-4A65-ABC2-A80CFED70FE0}">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134CCE4A-C023-43AE-AFCE-BC23E7EC3A4C}">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AEF1AE9-D48C-4726-B576-AD0EB073E4A6}">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B8CF2622-4967-43AB-AE83-1C60FDD91B9A}">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D3C1EDC2-F1B6-4FB7-AEE0-F9E0D6155392}">
          <x14:formula1>
            <xm:f>'NO SE EDITA'!$K$3:$K$6</xm:f>
          </x14:formula1>
          <xm:sqref>H43:H46</xm:sqref>
        </x14:dataValidation>
        <x14:dataValidation type="list" allowBlank="1" showInputMessage="1" showErrorMessage="1" xr:uid="{A22B143C-4252-4B5E-B78F-8E1FEA81AB0C}">
          <x14:formula1>
            <xm:f>'NO SE EDITA'!$L$3:$L$6</xm:f>
          </x14:formula1>
          <xm:sqref>I43:I46</xm:sqref>
        </x14:dataValidation>
        <x14:dataValidation type="list" allowBlank="1" showInputMessage="1" showErrorMessage="1" xr:uid="{10A05B7A-5E07-46A4-878D-0CE53E4A6F25}">
          <x14:formula1>
            <xm:f>'NO SE EDITA'!$C$3:$C$6</xm:f>
          </x14:formula1>
          <xm:sqref>D28:E28</xm:sqref>
        </x14:dataValidation>
        <x14:dataValidation type="list" allowBlank="1" showInputMessage="1" showErrorMessage="1" xr:uid="{5A15A21C-A6FB-40F0-9A08-DF9D730162D9}">
          <x14:formula1>
            <xm:f>'NO SE EDITA'!$G$3:$G$5</xm:f>
          </x14:formula1>
          <xm:sqref>B32:E32 D36:E36 H40:I40</xm:sqref>
        </x14:dataValidation>
        <x14:dataValidation type="list" allowBlank="1" showInputMessage="1" showErrorMessage="1" xr:uid="{BF2D3D53-B0DC-45D5-AC60-9CDB53E431E7}">
          <x14:formula1>
            <xm:f>'NO SE EDITA'!$H$3:$H$4</xm:f>
          </x14:formula1>
          <xm:sqref>F32:I32</xm:sqref>
        </x14:dataValidation>
        <x14:dataValidation type="list" allowBlank="1" showInputMessage="1" showErrorMessage="1" xr:uid="{AAFBC5A7-E35D-4DB6-8B93-31100E9FFC5A}">
          <x14:formula1>
            <xm:f>'NO SE EDITA'!$D$3:$D$4</xm:f>
          </x14:formula1>
          <xm:sqref>F28</xm:sqref>
        </x14:dataValidation>
        <x14:dataValidation type="list" allowBlank="1" showInputMessage="1" showErrorMessage="1" xr:uid="{3C018068-43DE-45D1-9895-D4EB37DC0D49}">
          <x14:formula1>
            <xm:f>'NO SE EDITA'!$B$3:$B$4</xm:f>
          </x14:formula1>
          <xm:sqref>B27:C28</xm:sqref>
        </x14:dataValidation>
        <x14:dataValidation type="list" allowBlank="1" showInputMessage="1" showErrorMessage="1" xr:uid="{FA1432DC-259F-4781-8E73-0447B4E899AC}">
          <x14:formula1>
            <xm:f>'NO SE EDITA'!$M$3:$M$4</xm:f>
          </x14:formula1>
          <xm:sqref>D37:E37</xm:sqref>
        </x14:dataValidation>
        <x14:dataValidation type="list" allowBlank="1" showInputMessage="1" showErrorMessage="1" xr:uid="{239A9A25-191C-4BF9-BE66-9FDF3835F0D9}">
          <x14:formula1>
            <xm:f>'NO SE EDITA'!$E$3:$E$4</xm:f>
          </x14:formula1>
          <xm:sqref>B30:E30</xm:sqref>
        </x14:dataValidation>
        <x14:dataValidation type="list" allowBlank="1" showInputMessage="1" showErrorMessage="1" xr:uid="{010C0275-DD04-41FA-9C08-E44256059C09}">
          <x14:formula1>
            <xm:f>'NO SE EDITA'!$F$3:$F$4</xm:f>
          </x14:formula1>
          <xm:sqref>F30:I30</xm:sqref>
        </x14:dataValidation>
        <x14:dataValidation type="list" allowBlank="1" showInputMessage="1" showErrorMessage="1" xr:uid="{6482C32F-FAF9-4691-B0F4-2AC0460948BF}">
          <x14:formula1>
            <xm:f>'NO SE EDITA'!$J$3:$J$6</xm:f>
          </x14:formula1>
          <xm:sqref>F40:G40</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9B1E3-EAEB-4245-8B9F-8F5BD28BB7C9}">
  <dimension ref="A2:J79"/>
  <sheetViews>
    <sheetView topLeftCell="A16" zoomScale="85" zoomScaleNormal="85" workbookViewId="0">
      <selection activeCell="H23" sqref="H23:I25"/>
    </sheetView>
  </sheetViews>
  <sheetFormatPr baseColWidth="10" defaultRowHeight="12.75"/>
  <cols>
    <col min="1" max="1" width="4.33203125" style="124" customWidth="1"/>
    <col min="2" max="3" width="15.83203125" style="124" customWidth="1"/>
    <col min="4" max="8" width="17.83203125" style="124" customWidth="1"/>
    <col min="9" max="9" width="23.5" style="124" customWidth="1"/>
    <col min="10" max="16384" width="12" style="124"/>
  </cols>
  <sheetData>
    <row r="2" spans="2:9" ht="18" customHeight="1"/>
    <row r="3" spans="2:9" ht="15" customHeight="1"/>
    <row r="4" spans="2:9" ht="34.5" customHeight="1">
      <c r="B4" s="465" t="s">
        <v>38</v>
      </c>
      <c r="C4" s="469"/>
      <c r="D4" s="469"/>
      <c r="E4" s="469"/>
      <c r="F4" s="469"/>
      <c r="G4" s="469"/>
      <c r="H4" s="469"/>
      <c r="I4" s="469"/>
    </row>
    <row r="5" spans="2:9" ht="19.5" customHeight="1">
      <c r="B5" s="460" t="s">
        <v>353</v>
      </c>
      <c r="C5" s="470"/>
      <c r="D5" s="470"/>
      <c r="E5" s="470"/>
      <c r="F5" s="470"/>
      <c r="G5" s="470"/>
      <c r="H5" s="470"/>
      <c r="I5" s="470"/>
    </row>
    <row r="6" spans="2:9" ht="31.5" customHeight="1">
      <c r="B6" s="471" t="s">
        <v>39</v>
      </c>
      <c r="C6" s="471"/>
      <c r="D6" s="472" t="str">
        <f>'FORMATO 2. POA - MIR'!D4:F4</f>
        <v>SECRETARIA GENERAL MUNICIPAL</v>
      </c>
      <c r="E6" s="472"/>
      <c r="F6" s="471" t="s">
        <v>42</v>
      </c>
      <c r="G6" s="471"/>
      <c r="H6" s="472">
        <v>2026</v>
      </c>
      <c r="I6" s="472"/>
    </row>
    <row r="7" spans="2:9" ht="54" customHeight="1">
      <c r="B7" s="471" t="s">
        <v>40</v>
      </c>
      <c r="C7" s="471"/>
      <c r="D7" s="472" t="s">
        <v>535</v>
      </c>
      <c r="E7" s="472"/>
      <c r="F7" s="471" t="s">
        <v>43</v>
      </c>
      <c r="G7" s="471"/>
      <c r="H7" s="472" t="s">
        <v>529</v>
      </c>
      <c r="I7" s="472"/>
    </row>
    <row r="8" spans="2:9" ht="41.25" customHeight="1">
      <c r="B8" s="484" t="s">
        <v>41</v>
      </c>
      <c r="C8" s="484"/>
      <c r="D8" s="485" t="s">
        <v>294</v>
      </c>
      <c r="E8" s="485"/>
      <c r="F8" s="471" t="s">
        <v>44</v>
      </c>
      <c r="G8" s="471"/>
      <c r="H8" s="472" t="s">
        <v>538</v>
      </c>
      <c r="I8" s="472"/>
    </row>
    <row r="9" spans="2:9">
      <c r="B9" s="479" t="s">
        <v>89</v>
      </c>
      <c r="C9" s="479"/>
      <c r="D9" s="479"/>
      <c r="E9" s="479"/>
      <c r="F9" s="479"/>
      <c r="G9" s="479"/>
      <c r="H9" s="479"/>
      <c r="I9" s="479"/>
    </row>
    <row r="10" spans="2:9" ht="134.25" customHeight="1">
      <c r="B10" s="473" t="s">
        <v>90</v>
      </c>
      <c r="C10" s="473"/>
      <c r="D10" s="472" t="str">
        <f>'FORMATO 2. POA - MIR'!C9</f>
        <v xml:space="preserve">ACUERDO 4. DESARROLLO SOSTENIBLE E INFRAESTRUCTURA SOLIDA Y TRASFORMADORA </v>
      </c>
      <c r="E10" s="472"/>
      <c r="F10" s="480" t="s">
        <v>91</v>
      </c>
      <c r="G10" s="480"/>
      <c r="H10" s="472" t="str">
        <f>'FORMATO 2. POA - MIR'!E9</f>
        <v>4.1 .3 Fortalecer la infraestructura eléctrica y la conectividad digital, garantizando servicios eficientes, mejorando la calidad de vida de las y los Zapotlanenses. 
4.1 .4 Generar mejores carreteras y caminos municipales, brindando mayor seguridad en los traslados de los usuarios de transporte público, como particulares en el municipio.</v>
      </c>
      <c r="I10" s="472"/>
    </row>
    <row r="11" spans="2:9" ht="132.75" customHeight="1">
      <c r="B11" s="480" t="s">
        <v>92</v>
      </c>
      <c r="C11" s="480"/>
      <c r="D11" s="472" t="str">
        <f>'FORMATO 2. POA - MIR'!C10</f>
        <v xml:space="preserve">ACUERDO 4. DESARROLLO SOSTENIBLE E INFRAESTRUCTURA SOLIDA Y TRASFORMADORA ZAPOTLÁN </v>
      </c>
      <c r="E11" s="472"/>
      <c r="F11" s="480" t="s">
        <v>94</v>
      </c>
      <c r="G11" s="480"/>
      <c r="H11" s="472" t="str">
        <f>'FORMATO 2. POA - MIR'!E10</f>
        <v>4.1.3.1 Ampliar la cobertura y mejorar la eficiencia de los servicios de electrificación y alumbrado público. Priorizando zonas con mayor rezago.	
4.1 .4.1 Rehabilitar carreteras, caminos rurales, brechas y puentes del municipio, optimizando los tiempos de traslado de los pobladores de Zapotlán.</v>
      </c>
      <c r="I11" s="472"/>
    </row>
    <row r="12" spans="2:9" ht="126" customHeight="1">
      <c r="B12" s="480" t="s">
        <v>95</v>
      </c>
      <c r="C12" s="480"/>
      <c r="D12" s="472" t="str">
        <f>'FORMATO 2. POA - MIR'!C11</f>
        <v xml:space="preserve">4.1 Garantizar la correcta gestión de recursos, detonando la infraestructura social y sostenible atreves de financiamiento de obras, acciones sociales básicas e inversiones que beneficien directamente a la población de Zapotlán. </v>
      </c>
      <c r="E12" s="472"/>
      <c r="F12" s="480" t="s">
        <v>96</v>
      </c>
      <c r="G12" s="480"/>
      <c r="H12" s="472" t="str">
        <f>'FORMATO 2. POA - MIR'!E11</f>
        <v>4.1.4.2 Promover las buenas prácticas y colaboración de mantenimiento y cuidado de las calles en el municipio, propiciando mejor calidad para los transeúntes de las localidades.</v>
      </c>
      <c r="I12" s="472"/>
    </row>
    <row r="13" spans="2:9" ht="15" customHeight="1">
      <c r="B13" s="499" t="s">
        <v>354</v>
      </c>
      <c r="C13" s="499"/>
      <c r="D13" s="499"/>
      <c r="E13" s="499"/>
      <c r="F13" s="499"/>
      <c r="G13" s="499"/>
      <c r="H13" s="499"/>
      <c r="I13" s="499"/>
    </row>
    <row r="14" spans="2:9">
      <c r="B14" s="473" t="s">
        <v>45</v>
      </c>
      <c r="C14" s="473"/>
      <c r="D14" s="473"/>
      <c r="E14" s="473"/>
      <c r="F14" s="473"/>
      <c r="G14" s="473"/>
      <c r="H14" s="473"/>
      <c r="I14" s="473"/>
    </row>
    <row r="15" spans="2:9" ht="30.75" customHeight="1">
      <c r="B15" s="498" t="str">
        <f>'FORMATO 2. POA - MIR'!B29</f>
        <v>Abastecimiento de agua potable en espacios públicos, deportivos y de salud </v>
      </c>
      <c r="C15" s="498"/>
      <c r="D15" s="498"/>
      <c r="E15" s="498"/>
      <c r="F15" s="498"/>
      <c r="G15" s="498"/>
      <c r="H15" s="498"/>
      <c r="I15" s="498"/>
    </row>
    <row r="16" spans="2:9">
      <c r="B16" s="473" t="s">
        <v>48</v>
      </c>
      <c r="C16" s="473"/>
      <c r="D16" s="473"/>
      <c r="E16" s="473"/>
      <c r="F16" s="473"/>
      <c r="G16" s="473"/>
      <c r="H16" s="473"/>
      <c r="I16" s="473"/>
    </row>
    <row r="17" spans="2:9" ht="39" customHeight="1">
      <c r="B17" s="472" t="str">
        <f>'FORMATO 2. POA - MIR'!C29</f>
        <v>Garantizar que las instalaciones públicas, deportivas y de salud cuenten con el suministro adecuado de agua potable para su operación cotidiana, servicios sanitarios, limpieza y atención a la ciudadanía.</v>
      </c>
      <c r="C17" s="472"/>
      <c r="D17" s="472"/>
      <c r="E17" s="472"/>
      <c r="F17" s="472"/>
      <c r="G17" s="472"/>
      <c r="H17" s="472"/>
      <c r="I17" s="472"/>
    </row>
    <row r="18" spans="2:9" ht="18.75" customHeight="1">
      <c r="B18" s="499" t="s">
        <v>355</v>
      </c>
      <c r="C18" s="499"/>
      <c r="D18" s="499"/>
      <c r="E18" s="499"/>
      <c r="F18" s="499"/>
      <c r="G18" s="499"/>
      <c r="H18" s="499"/>
      <c r="I18" s="499"/>
    </row>
    <row r="19" spans="2:9">
      <c r="B19" s="475" t="s">
        <v>340</v>
      </c>
      <c r="C19" s="475"/>
      <c r="D19" s="475"/>
      <c r="E19" s="475"/>
      <c r="F19" s="475"/>
      <c r="G19" s="475"/>
      <c r="H19" s="475"/>
      <c r="I19" s="475"/>
    </row>
    <row r="20" spans="2:9">
      <c r="B20" s="472" t="str">
        <f>CALENDARIZACION!E56</f>
        <v>PCAAPEPDS = (PCAAPEPDSP / PCAAPEPDSR) * 100</v>
      </c>
      <c r="C20" s="472"/>
      <c r="D20" s="472"/>
      <c r="E20" s="472"/>
      <c r="F20" s="472"/>
      <c r="G20" s="472"/>
      <c r="H20" s="472"/>
      <c r="I20" s="472"/>
    </row>
    <row r="21" spans="2:9">
      <c r="B21" s="475" t="s">
        <v>341</v>
      </c>
      <c r="C21" s="475"/>
      <c r="D21" s="475"/>
      <c r="E21" s="475"/>
      <c r="F21" s="475"/>
      <c r="G21" s="475"/>
      <c r="H21" s="475"/>
      <c r="I21" s="475"/>
    </row>
    <row r="22" spans="2:9" ht="28.5" customHeight="1">
      <c r="B22" s="486" t="s">
        <v>105</v>
      </c>
      <c r="C22" s="487"/>
      <c r="D22" s="488" t="s">
        <v>342</v>
      </c>
      <c r="E22" s="488"/>
      <c r="F22" s="487" t="s">
        <v>343</v>
      </c>
      <c r="G22" s="487"/>
      <c r="H22" s="480" t="s">
        <v>142</v>
      </c>
      <c r="I22" s="480"/>
    </row>
    <row r="23" spans="2:9" ht="56.25" customHeight="1">
      <c r="B23" s="472" t="s">
        <v>606</v>
      </c>
      <c r="C23" s="472"/>
      <c r="D23" s="478" t="s">
        <v>108</v>
      </c>
      <c r="E23" s="478"/>
      <c r="F23" s="472" t="str">
        <f>CALENDARIZACION!C56</f>
        <v>PCAAPEPDS
Porcentaje de cobertura de abastecimiento de agua potable en espacios públicos, deportivos y de salud</v>
      </c>
      <c r="G23" s="472"/>
      <c r="H23" s="518" t="str">
        <f>'FORMATO 2. POA - MIR'!E29</f>
        <v xml:space="preserve">Medios de verificación:Carpetas digitales, Carpetas físicas, Solicitudes ciudadanas y Archivos de control e inspecciones físicas.
Fuente de información: Estadísticas  de Población y Vivienda (INEGI), Estadísticas Datamun (CONEVAL)
https://sigeh.hidalgo.gob.mx/pags/info_reg/municipal/13082%20-%20Zapotl%C3%A1n%20de%20Ju%C3%A1rez.pdf
Periodicidad: Trimestral
Resguardante: DIRECCIÓN DE SERVICIOS PUBLICOS MUNICIPALES </v>
      </c>
      <c r="I23" s="506"/>
    </row>
    <row r="24" spans="2:9" ht="63.75" customHeight="1">
      <c r="B24" s="472" t="s">
        <v>607</v>
      </c>
      <c r="C24" s="472"/>
      <c r="D24" s="478" t="s">
        <v>108</v>
      </c>
      <c r="E24" s="478"/>
      <c r="F24" s="472" t="str">
        <f>CALENDARIZACION!D56</f>
        <v>PCAAPEPDSP
Porcentaje de cobertura de abastecimiento de agua potable en espacios públicos, deportivos y de salud programados</v>
      </c>
      <c r="G24" s="472"/>
      <c r="H24" s="519"/>
      <c r="I24" s="508"/>
    </row>
    <row r="25" spans="2:9" ht="86.25" customHeight="1">
      <c r="B25" s="472" t="s">
        <v>608</v>
      </c>
      <c r="C25" s="472"/>
      <c r="D25" s="478" t="s">
        <v>108</v>
      </c>
      <c r="E25" s="478"/>
      <c r="F25" s="472" t="str">
        <f>CALENDARIZACION!D57</f>
        <v>PCAAPEPDSR
Porcentaje de cobertura de abastecimiento de agua potable en espacios públicos, deportivos y de salud realizados</v>
      </c>
      <c r="G25" s="472"/>
      <c r="H25" s="520"/>
      <c r="I25" s="510"/>
    </row>
    <row r="26" spans="2:9" ht="12.75" customHeight="1">
      <c r="B26" s="504" t="s">
        <v>145</v>
      </c>
      <c r="C26" s="504"/>
      <c r="D26" s="504"/>
      <c r="E26" s="504"/>
      <c r="F26" s="504"/>
      <c r="G26" s="504"/>
      <c r="H26" s="504"/>
      <c r="I26" s="504"/>
    </row>
    <row r="27" spans="2:9" ht="15.75" customHeight="1">
      <c r="B27" s="473" t="s">
        <v>28</v>
      </c>
      <c r="C27" s="473"/>
      <c r="D27" s="473" t="s">
        <v>46</v>
      </c>
      <c r="E27" s="473"/>
      <c r="F27" s="473" t="s">
        <v>47</v>
      </c>
      <c r="G27" s="473"/>
      <c r="H27" s="473"/>
      <c r="I27" s="473"/>
    </row>
    <row r="28" spans="2:9" ht="18" customHeight="1">
      <c r="B28" s="472" t="s">
        <v>100</v>
      </c>
      <c r="C28" s="472"/>
      <c r="D28" s="472" t="s">
        <v>98</v>
      </c>
      <c r="E28" s="472"/>
      <c r="F28" s="472" t="s">
        <v>220</v>
      </c>
      <c r="G28" s="472"/>
      <c r="H28" s="472"/>
      <c r="I28" s="472"/>
    </row>
    <row r="29" spans="2:9" ht="18" customHeight="1">
      <c r="B29" s="473" t="s">
        <v>127</v>
      </c>
      <c r="C29" s="473"/>
      <c r="D29" s="473"/>
      <c r="E29" s="473"/>
      <c r="F29" s="474" t="s">
        <v>130</v>
      </c>
      <c r="G29" s="475"/>
      <c r="H29" s="475"/>
      <c r="I29" s="475"/>
    </row>
    <row r="30" spans="2:9" ht="13.5" customHeight="1">
      <c r="B30" s="472" t="s">
        <v>108</v>
      </c>
      <c r="C30" s="472"/>
      <c r="D30" s="472"/>
      <c r="E30" s="472"/>
      <c r="F30" s="472" t="s">
        <v>196</v>
      </c>
      <c r="G30" s="472"/>
      <c r="H30" s="472"/>
      <c r="I30" s="472"/>
    </row>
    <row r="31" spans="2:9" ht="15.75" customHeight="1">
      <c r="B31" s="474" t="s">
        <v>82</v>
      </c>
      <c r="C31" s="475"/>
      <c r="D31" s="475"/>
      <c r="E31" s="475"/>
      <c r="F31" s="474" t="s">
        <v>131</v>
      </c>
      <c r="G31" s="475"/>
      <c r="H31" s="475"/>
      <c r="I31" s="475"/>
    </row>
    <row r="32" spans="2:9" ht="15.75" customHeight="1">
      <c r="B32" s="472" t="s">
        <v>109</v>
      </c>
      <c r="C32" s="472"/>
      <c r="D32" s="472"/>
      <c r="E32" s="472"/>
      <c r="F32" s="472" t="s">
        <v>110</v>
      </c>
      <c r="G32" s="472"/>
      <c r="H32" s="472"/>
      <c r="I32" s="472"/>
    </row>
    <row r="33" spans="1:10" ht="14.25" customHeight="1">
      <c r="B33" s="479" t="s">
        <v>148</v>
      </c>
      <c r="C33" s="479"/>
      <c r="D33" s="479"/>
      <c r="E33" s="479"/>
      <c r="F33" s="479"/>
      <c r="G33" s="479"/>
      <c r="H33" s="479"/>
      <c r="I33" s="479"/>
    </row>
    <row r="34" spans="1:10" ht="13.5" customHeight="1">
      <c r="B34" s="475" t="s">
        <v>345</v>
      </c>
      <c r="C34" s="475"/>
      <c r="D34" s="475"/>
      <c r="E34" s="475"/>
      <c r="F34" s="475" t="s">
        <v>346</v>
      </c>
      <c r="G34" s="475"/>
      <c r="H34" s="475"/>
      <c r="I34" s="475"/>
    </row>
    <row r="35" spans="1:10">
      <c r="B35" s="480" t="s">
        <v>151</v>
      </c>
      <c r="C35" s="480"/>
      <c r="D35" s="490">
        <f>CALENDARIZACION!R53</f>
        <v>225</v>
      </c>
      <c r="E35" s="490"/>
      <c r="F35" s="472" t="s">
        <v>115</v>
      </c>
      <c r="G35" s="472"/>
      <c r="H35" s="512" t="s">
        <v>116</v>
      </c>
      <c r="I35" s="512"/>
    </row>
    <row r="36" spans="1:10">
      <c r="B36" s="480" t="s">
        <v>117</v>
      </c>
      <c r="C36" s="480"/>
      <c r="D36" s="478" t="s">
        <v>109</v>
      </c>
      <c r="E36" s="478"/>
      <c r="F36" s="472" t="s">
        <v>344</v>
      </c>
      <c r="G36" s="472"/>
      <c r="H36" s="513" t="s">
        <v>119</v>
      </c>
      <c r="I36" s="513"/>
    </row>
    <row r="37" spans="1:10">
      <c r="B37" s="480" t="s">
        <v>49</v>
      </c>
      <c r="C37" s="480"/>
      <c r="D37" s="478" t="s">
        <v>195</v>
      </c>
      <c r="E37" s="478"/>
      <c r="F37" s="472" t="s">
        <v>120</v>
      </c>
      <c r="G37" s="472"/>
      <c r="H37" s="511" t="s">
        <v>121</v>
      </c>
      <c r="I37" s="511"/>
    </row>
    <row r="38" spans="1:10">
      <c r="B38" s="475" t="s">
        <v>356</v>
      </c>
      <c r="C38" s="475"/>
      <c r="D38" s="475"/>
      <c r="E38" s="475"/>
      <c r="F38" s="475"/>
      <c r="G38" s="475"/>
      <c r="H38" s="475"/>
      <c r="I38" s="475"/>
    </row>
    <row r="39" spans="1:10">
      <c r="B39" s="480" t="s">
        <v>236</v>
      </c>
      <c r="C39" s="480"/>
      <c r="D39" s="480"/>
      <c r="E39" s="480"/>
      <c r="F39" s="480" t="s">
        <v>50</v>
      </c>
      <c r="G39" s="480"/>
      <c r="H39" s="480" t="s">
        <v>146</v>
      </c>
      <c r="I39" s="480"/>
    </row>
    <row r="40" spans="1:10">
      <c r="B40" s="490">
        <f>D43</f>
        <v>90</v>
      </c>
      <c r="C40" s="490"/>
      <c r="D40" s="490"/>
      <c r="E40" s="490"/>
      <c r="F40" s="490">
        <v>2026</v>
      </c>
      <c r="G40" s="490"/>
      <c r="H40" s="472" t="s">
        <v>109</v>
      </c>
      <c r="I40" s="472"/>
    </row>
    <row r="41" spans="1:10">
      <c r="B41" s="489" t="s">
        <v>149</v>
      </c>
      <c r="C41" s="489"/>
      <c r="D41" s="489"/>
      <c r="E41" s="489"/>
      <c r="F41" s="489"/>
      <c r="G41" s="489"/>
      <c r="H41" s="489"/>
      <c r="I41" s="489"/>
    </row>
    <row r="42" spans="1:10" ht="36">
      <c r="B42" s="473" t="s">
        <v>123</v>
      </c>
      <c r="C42" s="473"/>
      <c r="D42" s="141" t="s">
        <v>150</v>
      </c>
      <c r="E42" s="149" t="s">
        <v>85</v>
      </c>
      <c r="F42" s="474" t="s">
        <v>86</v>
      </c>
      <c r="G42" s="475"/>
      <c r="H42" s="114" t="s">
        <v>75</v>
      </c>
      <c r="I42" s="114" t="s">
        <v>76</v>
      </c>
    </row>
    <row r="43" spans="1:10">
      <c r="B43" s="472" t="s">
        <v>284</v>
      </c>
      <c r="C43" s="472"/>
      <c r="D43" s="117">
        <f>SUM(CALENDARIZACION!F56:H56)</f>
        <v>90</v>
      </c>
      <c r="E43" s="118">
        <v>0</v>
      </c>
      <c r="F43" s="514">
        <f>SUM(CALENDARIZACION!F57:H57)</f>
        <v>90</v>
      </c>
      <c r="G43" s="514"/>
      <c r="H43" s="144">
        <v>46027</v>
      </c>
      <c r="I43" s="144">
        <v>46111</v>
      </c>
      <c r="J43" s="129"/>
    </row>
    <row r="44" spans="1:10">
      <c r="B44" s="472" t="s">
        <v>285</v>
      </c>
      <c r="C44" s="472"/>
      <c r="D44" s="117">
        <f>SUM(CALENDARIZACION!I56:K56)</f>
        <v>90</v>
      </c>
      <c r="E44" s="120">
        <v>0</v>
      </c>
      <c r="F44" s="514">
        <f>SUM(CALENDARIZACION!I57:K57)</f>
        <v>0</v>
      </c>
      <c r="G44" s="514"/>
      <c r="H44" s="144"/>
      <c r="I44" s="144"/>
      <c r="J44" s="129"/>
    </row>
    <row r="45" spans="1:10">
      <c r="B45" s="472" t="s">
        <v>133</v>
      </c>
      <c r="C45" s="472"/>
      <c r="D45" s="117">
        <f>SUM(CALENDARIZACION!L56:N56)</f>
        <v>90</v>
      </c>
      <c r="E45" s="118">
        <v>0</v>
      </c>
      <c r="F45" s="514">
        <f>SUM(CALENDARIZACION!L57:N57)</f>
        <v>0</v>
      </c>
      <c r="G45" s="514"/>
      <c r="H45" s="144"/>
      <c r="I45" s="144"/>
    </row>
    <row r="46" spans="1:10">
      <c r="B46" s="472" t="s">
        <v>286</v>
      </c>
      <c r="C46" s="472"/>
      <c r="D46" s="117">
        <f>SUM(CALENDARIZACION!O56:Q56)</f>
        <v>90</v>
      </c>
      <c r="E46" s="118">
        <v>0</v>
      </c>
      <c r="F46" s="514">
        <f>SUM(CALENDARIZACION!O57:Q57)</f>
        <v>0</v>
      </c>
      <c r="G46" s="514"/>
      <c r="H46" s="144"/>
      <c r="I46" s="144"/>
    </row>
    <row r="47" spans="1:10" ht="24">
      <c r="B47" s="493" t="s">
        <v>352</v>
      </c>
      <c r="C47" s="493"/>
      <c r="D47" s="145">
        <f>CALENDARIZACION!R56</f>
        <v>360</v>
      </c>
      <c r="E47" s="145">
        <v>0</v>
      </c>
      <c r="F47" s="494">
        <f>CALENDARIZACION!R57</f>
        <v>90</v>
      </c>
      <c r="G47" s="494"/>
      <c r="H47" s="115" t="s">
        <v>152</v>
      </c>
      <c r="I47" s="146">
        <f>CALENDARIZACION!U56</f>
        <v>0.25</v>
      </c>
    </row>
    <row r="48" spans="1:10">
      <c r="A48" s="647"/>
      <c r="B48" s="647"/>
      <c r="C48" s="647"/>
      <c r="D48" s="647"/>
      <c r="E48" s="647"/>
      <c r="F48" s="647"/>
      <c r="G48" s="647"/>
      <c r="H48" s="647"/>
      <c r="I48" s="647"/>
    </row>
    <row r="49" spans="1:9" ht="22.5" customHeight="1">
      <c r="A49" s="647"/>
      <c r="B49" s="647"/>
      <c r="C49" s="647"/>
      <c r="D49" s="647"/>
      <c r="E49" s="647"/>
      <c r="F49" s="647"/>
      <c r="G49" s="647"/>
      <c r="H49" s="647"/>
      <c r="I49" s="647"/>
    </row>
    <row r="50" spans="1:9" ht="39" customHeight="1">
      <c r="B50" s="471" t="s">
        <v>164</v>
      </c>
      <c r="C50" s="473"/>
      <c r="D50" s="497" t="s">
        <v>52</v>
      </c>
      <c r="E50" s="497"/>
      <c r="F50" s="497" t="s">
        <v>158</v>
      </c>
      <c r="G50" s="497"/>
      <c r="H50" s="497"/>
      <c r="I50" s="497"/>
    </row>
    <row r="51" spans="1:9" ht="33.75" customHeight="1">
      <c r="B51" s="481" t="str">
        <f>D8</f>
        <v>PP- A5  C2</v>
      </c>
      <c r="C51" s="481"/>
      <c r="D51" s="478" t="str">
        <f>B15</f>
        <v>Abastecimiento de agua potable en espacios públicos, deportivos y de salud </v>
      </c>
      <c r="E51" s="478"/>
      <c r="F51" s="125" t="s">
        <v>159</v>
      </c>
      <c r="G51" s="115" t="s">
        <v>160</v>
      </c>
      <c r="H51" s="125" t="s">
        <v>67</v>
      </c>
      <c r="I51" s="126" t="s">
        <v>68</v>
      </c>
    </row>
    <row r="52" spans="1:9" ht="30" customHeight="1">
      <c r="B52" s="482"/>
      <c r="C52" s="482"/>
      <c r="D52" s="483"/>
      <c r="E52" s="483"/>
      <c r="F52" s="127">
        <f>CALENDARIZACION!S56</f>
        <v>360</v>
      </c>
      <c r="G52" s="123">
        <f>CALENDARIZACION!S57</f>
        <v>90</v>
      </c>
      <c r="H52" s="127">
        <f>CALENDARIZACION!T56</f>
        <v>270</v>
      </c>
      <c r="I52" s="128">
        <f>CALENDARIZACION!U56</f>
        <v>0.25</v>
      </c>
    </row>
    <row r="53" spans="1:9" ht="20.25" customHeight="1">
      <c r="A53" s="130">
        <v>1</v>
      </c>
      <c r="B53" s="468">
        <v>0</v>
      </c>
      <c r="C53" s="468"/>
      <c r="D53" s="468"/>
      <c r="E53" s="468"/>
      <c r="F53" s="468"/>
      <c r="G53" s="468"/>
      <c r="H53" s="468"/>
      <c r="I53" s="468"/>
    </row>
    <row r="54" spans="1:9">
      <c r="A54" s="130">
        <v>1</v>
      </c>
      <c r="B54" s="468"/>
      <c r="C54" s="468"/>
      <c r="D54" s="468"/>
      <c r="E54" s="468"/>
      <c r="F54" s="468"/>
      <c r="G54" s="468"/>
      <c r="H54" s="468"/>
      <c r="I54" s="468"/>
    </row>
    <row r="55" spans="1:9">
      <c r="A55" s="130">
        <v>1</v>
      </c>
      <c r="B55" s="468"/>
      <c r="C55" s="468"/>
      <c r="D55" s="468"/>
      <c r="E55" s="468"/>
      <c r="F55" s="468"/>
      <c r="G55" s="468"/>
      <c r="H55" s="468"/>
      <c r="I55" s="468"/>
    </row>
    <row r="56" spans="1:9">
      <c r="A56" s="130">
        <v>1</v>
      </c>
      <c r="B56" s="468"/>
      <c r="C56" s="468"/>
      <c r="D56" s="468"/>
      <c r="E56" s="468"/>
      <c r="F56" s="468"/>
      <c r="G56" s="468"/>
      <c r="H56" s="468"/>
      <c r="I56" s="468"/>
    </row>
    <row r="57" spans="1:9">
      <c r="A57" s="130">
        <v>1</v>
      </c>
      <c r="B57" s="468"/>
      <c r="C57" s="468"/>
      <c r="D57" s="468"/>
      <c r="E57" s="468"/>
      <c r="F57" s="468"/>
      <c r="G57" s="468"/>
      <c r="H57" s="468"/>
      <c r="I57" s="468"/>
    </row>
    <row r="58" spans="1:9">
      <c r="A58" s="130">
        <v>1</v>
      </c>
      <c r="B58" s="468"/>
      <c r="C58" s="468"/>
      <c r="D58" s="468"/>
      <c r="E58" s="468"/>
      <c r="F58" s="468"/>
      <c r="G58" s="468"/>
      <c r="H58" s="468"/>
      <c r="I58" s="468"/>
    </row>
    <row r="59" spans="1:9">
      <c r="A59" s="130">
        <v>1</v>
      </c>
      <c r="B59" s="468"/>
      <c r="C59" s="468"/>
      <c r="D59" s="468"/>
      <c r="E59" s="468"/>
      <c r="F59" s="468"/>
      <c r="G59" s="468"/>
      <c r="H59" s="468"/>
      <c r="I59" s="468"/>
    </row>
    <row r="60" spans="1:9">
      <c r="A60" s="130">
        <v>1</v>
      </c>
      <c r="B60" s="468"/>
      <c r="C60" s="468"/>
      <c r="D60" s="468"/>
      <c r="E60" s="468"/>
      <c r="F60" s="468"/>
      <c r="G60" s="468"/>
      <c r="H60" s="468"/>
      <c r="I60" s="468"/>
    </row>
    <row r="61" spans="1:9">
      <c r="A61" s="130">
        <v>1</v>
      </c>
      <c r="B61" s="468"/>
      <c r="C61" s="468"/>
      <c r="D61" s="468"/>
      <c r="E61" s="468"/>
      <c r="F61" s="468"/>
      <c r="G61" s="468"/>
      <c r="H61" s="468"/>
      <c r="I61" s="468"/>
    </row>
    <row r="62" spans="1:9">
      <c r="A62" s="130">
        <v>1</v>
      </c>
      <c r="B62" s="468"/>
      <c r="C62" s="468"/>
      <c r="D62" s="468"/>
      <c r="E62" s="468"/>
      <c r="F62" s="468"/>
      <c r="G62" s="468"/>
      <c r="H62" s="468"/>
      <c r="I62" s="468"/>
    </row>
    <row r="63" spans="1:9">
      <c r="A63" s="130">
        <v>1</v>
      </c>
      <c r="B63" s="468"/>
      <c r="C63" s="468"/>
      <c r="D63" s="468"/>
      <c r="E63" s="468"/>
      <c r="F63" s="468"/>
      <c r="G63" s="468"/>
      <c r="H63" s="468"/>
      <c r="I63" s="468"/>
    </row>
    <row r="64" spans="1:9">
      <c r="A64" s="130">
        <v>1</v>
      </c>
      <c r="B64" s="468"/>
      <c r="C64" s="468"/>
      <c r="D64" s="468"/>
      <c r="E64" s="468"/>
      <c r="F64" s="468"/>
      <c r="G64" s="468"/>
      <c r="H64" s="468"/>
      <c r="I64" s="468"/>
    </row>
    <row r="65" spans="1:9">
      <c r="A65" s="130">
        <v>1</v>
      </c>
      <c r="B65" s="468"/>
      <c r="C65" s="468"/>
      <c r="D65" s="468"/>
      <c r="E65" s="468"/>
      <c r="F65" s="468"/>
      <c r="G65" s="468"/>
      <c r="H65" s="468"/>
      <c r="I65" s="468"/>
    </row>
    <row r="66" spans="1:9">
      <c r="A66" s="130">
        <v>1</v>
      </c>
      <c r="B66" s="468"/>
      <c r="C66" s="468"/>
      <c r="D66" s="468"/>
      <c r="E66" s="468"/>
      <c r="F66" s="468"/>
      <c r="G66" s="468"/>
      <c r="H66" s="468"/>
      <c r="I66" s="468"/>
    </row>
    <row r="67" spans="1:9">
      <c r="A67" s="130">
        <v>1</v>
      </c>
      <c r="B67" s="468"/>
      <c r="C67" s="468"/>
      <c r="D67" s="468"/>
      <c r="E67" s="468"/>
      <c r="F67" s="468"/>
      <c r="G67" s="468"/>
      <c r="H67" s="468"/>
      <c r="I67" s="468"/>
    </row>
    <row r="68" spans="1:9" ht="17.25" customHeight="1">
      <c r="A68" s="130">
        <v>1</v>
      </c>
      <c r="B68" s="468"/>
      <c r="C68" s="468"/>
      <c r="D68" s="468"/>
      <c r="E68" s="468"/>
      <c r="F68" s="468"/>
      <c r="G68" s="468"/>
      <c r="H68" s="468"/>
      <c r="I68" s="468"/>
    </row>
    <row r="69" spans="1:9">
      <c r="A69" s="130">
        <v>1</v>
      </c>
      <c r="B69" s="533" t="s">
        <v>289</v>
      </c>
      <c r="C69" s="533"/>
      <c r="D69" s="533"/>
      <c r="E69" s="533"/>
      <c r="F69" s="533"/>
      <c r="G69" s="533"/>
      <c r="H69" s="533"/>
      <c r="I69" s="533"/>
    </row>
    <row r="70" spans="1:9">
      <c r="A70" s="130">
        <v>1</v>
      </c>
      <c r="B70" s="533"/>
      <c r="C70" s="533"/>
      <c r="D70" s="533"/>
      <c r="E70" s="533"/>
      <c r="F70" s="533"/>
      <c r="G70" s="533"/>
      <c r="H70" s="533"/>
      <c r="I70" s="533"/>
    </row>
    <row r="71" spans="1:9">
      <c r="A71" s="130">
        <v>1</v>
      </c>
      <c r="B71" s="522" t="s">
        <v>284</v>
      </c>
      <c r="C71" s="522"/>
      <c r="D71" s="522"/>
      <c r="E71" s="530">
        <f>F43/D43</f>
        <v>1</v>
      </c>
      <c r="F71" s="530"/>
      <c r="G71" s="530"/>
      <c r="H71" s="530"/>
      <c r="I71" s="530"/>
    </row>
    <row r="72" spans="1:9">
      <c r="A72" s="130">
        <v>1</v>
      </c>
      <c r="B72" s="522"/>
      <c r="C72" s="522"/>
      <c r="D72" s="522"/>
      <c r="E72" s="530"/>
      <c r="F72" s="530"/>
      <c r="G72" s="530"/>
      <c r="H72" s="530"/>
      <c r="I72" s="530"/>
    </row>
    <row r="73" spans="1:9">
      <c r="B73" s="522" t="s">
        <v>285</v>
      </c>
      <c r="C73" s="522"/>
      <c r="D73" s="522"/>
      <c r="E73" s="530">
        <f>F44/D44</f>
        <v>0</v>
      </c>
      <c r="F73" s="530"/>
      <c r="G73" s="530"/>
      <c r="H73" s="530"/>
      <c r="I73" s="530"/>
    </row>
    <row r="74" spans="1:9">
      <c r="B74" s="522"/>
      <c r="C74" s="522"/>
      <c r="D74" s="522"/>
      <c r="E74" s="530"/>
      <c r="F74" s="530"/>
      <c r="G74" s="530"/>
      <c r="H74" s="530"/>
      <c r="I74" s="530"/>
    </row>
    <row r="75" spans="1:9" ht="12.75" customHeight="1">
      <c r="B75" s="522" t="s">
        <v>133</v>
      </c>
      <c r="C75" s="522"/>
      <c r="D75" s="522"/>
      <c r="E75" s="530">
        <f>F45/D45</f>
        <v>0</v>
      </c>
      <c r="F75" s="530"/>
      <c r="G75" s="530"/>
      <c r="H75" s="530"/>
      <c r="I75" s="530"/>
    </row>
    <row r="76" spans="1:9" ht="12.75" customHeight="1">
      <c r="B76" s="522"/>
      <c r="C76" s="522"/>
      <c r="D76" s="522"/>
      <c r="E76" s="530"/>
      <c r="F76" s="530"/>
      <c r="G76" s="530"/>
      <c r="H76" s="530"/>
      <c r="I76" s="530"/>
    </row>
    <row r="77" spans="1:9">
      <c r="B77" s="522" t="s">
        <v>286</v>
      </c>
      <c r="C77" s="522"/>
      <c r="D77" s="522"/>
      <c r="E77" s="530">
        <f>F46/D46</f>
        <v>0</v>
      </c>
      <c r="F77" s="530"/>
      <c r="G77" s="530"/>
      <c r="H77" s="530"/>
      <c r="I77" s="530"/>
    </row>
    <row r="78" spans="1:9">
      <c r="B78" s="522"/>
      <c r="C78" s="522"/>
      <c r="D78" s="522"/>
      <c r="E78" s="530"/>
      <c r="F78" s="530"/>
      <c r="G78" s="530"/>
      <c r="H78" s="530"/>
      <c r="I78" s="530"/>
    </row>
    <row r="79" spans="1:9">
      <c r="B79" s="648"/>
      <c r="C79" s="648"/>
      <c r="D79" s="648"/>
      <c r="E79" s="648"/>
      <c r="F79" s="648"/>
      <c r="G79" s="648"/>
      <c r="H79" s="648"/>
      <c r="I79" s="648"/>
    </row>
  </sheetData>
  <dataConsolidate/>
  <mergeCells count="117">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{3B8E0AF9-D572-498F-A4F8-C50801B07338}</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{CB823A4B-82B7-4DE4-ADAD-C53C9372BF8D}</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{17A54BA2-FEE6-4C0C-B91A-7E74AE728F61}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{7E13E57F-3C98-4B06-B913-7B7F299AC37F}</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3B8E0AF9-D572-498F-A4F8-C50801B07338}">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CB823A4B-82B7-4DE4-ADAD-C53C9372BF8D}">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17A54BA2-FEE6-4C0C-B91A-7E74AE728F6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7E13E57F-3C98-4B06-B913-7B7F299AC37F}">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disablePrompts="1" count="11">
        <x14:dataValidation type="list" allowBlank="1" showInputMessage="1" showErrorMessage="1" xr:uid="{5D36BC47-CC65-4EEA-8BBA-2EBFF47DF9F5}">
          <x14:formula1>
            <xm:f>'NO SE EDITA'!$J$3:$J$6</xm:f>
          </x14:formula1>
          <xm:sqref>F40:G40</xm:sqref>
        </x14:dataValidation>
        <x14:dataValidation type="list" allowBlank="1" showInputMessage="1" showErrorMessage="1" xr:uid="{780F7CB8-6273-4EDE-9255-8D17B7D81156}">
          <x14:formula1>
            <xm:f>'NO SE EDITA'!$F$3:$F$4</xm:f>
          </x14:formula1>
          <xm:sqref>F30:I30</xm:sqref>
        </x14:dataValidation>
        <x14:dataValidation type="list" allowBlank="1" showInputMessage="1" showErrorMessage="1" xr:uid="{412A9A1D-DEB7-40A3-825F-CC1436A0D602}">
          <x14:formula1>
            <xm:f>'NO SE EDITA'!$E$3:$E$4</xm:f>
          </x14:formula1>
          <xm:sqref>B30:E30</xm:sqref>
        </x14:dataValidation>
        <x14:dataValidation type="list" allowBlank="1" showInputMessage="1" showErrorMessage="1" xr:uid="{0BE3C51F-14D1-457B-BC62-DA10E2200934}">
          <x14:formula1>
            <xm:f>'NO SE EDITA'!$M$3:$M$4</xm:f>
          </x14:formula1>
          <xm:sqref>D37:E37</xm:sqref>
        </x14:dataValidation>
        <x14:dataValidation type="list" allowBlank="1" showInputMessage="1" showErrorMessage="1" xr:uid="{D1FC2BE3-8D9A-48B9-B95B-30EC081E4C98}">
          <x14:formula1>
            <xm:f>'NO SE EDITA'!$B$3:$B$4</xm:f>
          </x14:formula1>
          <xm:sqref>B27:C28</xm:sqref>
        </x14:dataValidation>
        <x14:dataValidation type="list" allowBlank="1" showInputMessage="1" showErrorMessage="1" xr:uid="{AA10F0AF-CDA7-4253-A15F-E99AD54FB613}">
          <x14:formula1>
            <xm:f>'NO SE EDITA'!$D$3:$D$4</xm:f>
          </x14:formula1>
          <xm:sqref>F28</xm:sqref>
        </x14:dataValidation>
        <x14:dataValidation type="list" allowBlank="1" showInputMessage="1" showErrorMessage="1" xr:uid="{90D23896-402E-436C-A24F-6046601C7968}">
          <x14:formula1>
            <xm:f>'NO SE EDITA'!$H$3:$H$4</xm:f>
          </x14:formula1>
          <xm:sqref>F32:I32</xm:sqref>
        </x14:dataValidation>
        <x14:dataValidation type="list" allowBlank="1" showInputMessage="1" showErrorMessage="1" xr:uid="{B93E97D0-6D7A-4D27-99FD-2F75F1FE4240}">
          <x14:formula1>
            <xm:f>'NO SE EDITA'!$G$3:$G$5</xm:f>
          </x14:formula1>
          <xm:sqref>B32:E32 D36:E36 H40:I40</xm:sqref>
        </x14:dataValidation>
        <x14:dataValidation type="list" allowBlank="1" showInputMessage="1" showErrorMessage="1" xr:uid="{FBD62E29-F8F8-4313-A488-D6BC399F35E4}">
          <x14:formula1>
            <xm:f>'NO SE EDITA'!$C$3:$C$6</xm:f>
          </x14:formula1>
          <xm:sqref>D28:E28</xm:sqref>
        </x14:dataValidation>
        <x14:dataValidation type="list" allowBlank="1" showInputMessage="1" showErrorMessage="1" xr:uid="{4EDB211D-7B43-45DE-BA2A-59FF24274C5C}">
          <x14:formula1>
            <xm:f>'NO SE EDITA'!$L$3:$L$6</xm:f>
          </x14:formula1>
          <xm:sqref>I43:I46</xm:sqref>
        </x14:dataValidation>
        <x14:dataValidation type="list" allowBlank="1" showInputMessage="1" showErrorMessage="1" xr:uid="{12D4D969-4233-4725-A8BE-4A06A40E5247}">
          <x14:formula1>
            <xm:f>'NO SE EDITA'!$K$3:$K$6</xm:f>
          </x14:formula1>
          <xm:sqref>H43:H46</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4076A-F9A9-48BF-9A7B-26F0D3CDFC19}">
  <dimension ref="A2:T99"/>
  <sheetViews>
    <sheetView topLeftCell="A12" zoomScale="55" zoomScaleNormal="55" workbookViewId="0">
      <selection activeCell="I5" sqref="I5"/>
    </sheetView>
  </sheetViews>
  <sheetFormatPr baseColWidth="10" defaultRowHeight="36" customHeight="1"/>
  <cols>
    <col min="1" max="1" width="22.83203125" style="87" customWidth="1"/>
    <col min="2" max="2" width="12" style="87"/>
    <col min="3" max="3" width="12.83203125" style="87" customWidth="1"/>
    <col min="4" max="4" width="14" style="139" customWidth="1"/>
    <col min="5" max="5" width="16" style="139" customWidth="1"/>
    <col min="6" max="6" width="60.83203125" style="87" customWidth="1"/>
    <col min="7" max="7" width="60.1640625" style="87" customWidth="1"/>
    <col min="8" max="8" width="23.6640625" style="87" customWidth="1"/>
    <col min="9" max="9" width="56.6640625" style="87" customWidth="1"/>
    <col min="10" max="10" width="35.1640625" style="87" customWidth="1"/>
    <col min="11" max="11" width="17.1640625" style="87" customWidth="1"/>
    <col min="12" max="12" width="16.5" style="87" customWidth="1"/>
    <col min="13" max="16" width="17.1640625" style="87" customWidth="1"/>
    <col min="17" max="17" width="18.5" style="87" customWidth="1"/>
    <col min="18" max="18" width="40.5" style="87" customWidth="1"/>
    <col min="19" max="19" width="33.33203125" style="87" customWidth="1"/>
    <col min="20" max="16384" width="12" style="87"/>
  </cols>
  <sheetData>
    <row r="2" spans="1:20" ht="36" customHeight="1">
      <c r="A2" s="650" t="s">
        <v>134</v>
      </c>
      <c r="B2" s="650"/>
      <c r="C2" s="650"/>
      <c r="D2" s="650"/>
      <c r="E2" s="650"/>
      <c r="F2" s="650"/>
      <c r="G2" s="650"/>
      <c r="H2" s="650"/>
      <c r="I2" s="650"/>
      <c r="J2" s="650"/>
      <c r="K2" s="650"/>
      <c r="L2" s="650"/>
      <c r="M2" s="650"/>
      <c r="N2" s="650"/>
      <c r="O2" s="650"/>
      <c r="P2" s="650"/>
      <c r="Q2" s="650"/>
      <c r="R2" s="650"/>
      <c r="S2" s="650"/>
    </row>
    <row r="3" spans="1:20" ht="36" customHeight="1">
      <c r="A3" s="649"/>
      <c r="B3" s="649"/>
      <c r="C3" s="649"/>
      <c r="D3" s="649"/>
      <c r="E3" s="649"/>
      <c r="F3" s="649"/>
      <c r="G3" s="649"/>
      <c r="H3" s="649"/>
      <c r="I3" s="649"/>
      <c r="J3" s="649"/>
      <c r="K3" s="649"/>
      <c r="L3" s="649"/>
      <c r="M3" s="649"/>
      <c r="N3" s="649"/>
      <c r="O3" s="649"/>
      <c r="P3" s="649"/>
      <c r="Q3" s="649"/>
      <c r="R3" s="649"/>
      <c r="S3" s="649"/>
    </row>
    <row r="4" spans="1:20" ht="51.75" customHeight="1">
      <c r="A4" s="131" t="s">
        <v>132</v>
      </c>
      <c r="B4" s="200" t="s">
        <v>125</v>
      </c>
      <c r="C4" s="76" t="s">
        <v>74</v>
      </c>
      <c r="D4" s="140" t="s">
        <v>75</v>
      </c>
      <c r="E4" s="140" t="s">
        <v>76</v>
      </c>
      <c r="F4" s="76" t="s">
        <v>77</v>
      </c>
      <c r="G4" s="76" t="s">
        <v>78</v>
      </c>
      <c r="H4" s="76" t="s">
        <v>79</v>
      </c>
      <c r="I4" s="76" t="s">
        <v>80</v>
      </c>
      <c r="J4" s="76" t="s">
        <v>235</v>
      </c>
      <c r="K4" s="76" t="s">
        <v>81</v>
      </c>
      <c r="L4" s="76" t="s">
        <v>82</v>
      </c>
      <c r="M4" s="76" t="s">
        <v>83</v>
      </c>
      <c r="N4" s="76" t="s">
        <v>84</v>
      </c>
      <c r="O4" s="76" t="s">
        <v>85</v>
      </c>
      <c r="P4" s="76" t="s">
        <v>86</v>
      </c>
      <c r="Q4" s="76" t="s">
        <v>87</v>
      </c>
      <c r="R4" s="76" t="s">
        <v>141</v>
      </c>
      <c r="S4" s="76" t="s">
        <v>88</v>
      </c>
    </row>
    <row r="5" spans="1:20" ht="109.5" customHeight="1">
      <c r="A5" s="134" t="s">
        <v>234</v>
      </c>
      <c r="B5" s="23" t="s">
        <v>645</v>
      </c>
      <c r="C5" s="135">
        <v>2026</v>
      </c>
      <c r="D5" s="136">
        <v>46027</v>
      </c>
      <c r="E5" s="136">
        <v>46111</v>
      </c>
      <c r="F5" s="23" t="s">
        <v>228</v>
      </c>
      <c r="G5" s="23" t="str">
        <f>CALENDARIZACION!B17</f>
        <v>Eficiencia integral en alumbrado público y mantenimiento, rehabilitación y limpieza de espacios públicos y áreas administrativas municipales</v>
      </c>
      <c r="H5" s="23" t="s">
        <v>97</v>
      </c>
      <c r="I5" s="198" t="s">
        <v>484</v>
      </c>
      <c r="J5" s="217" t="s">
        <v>382</v>
      </c>
      <c r="K5" s="23" t="s">
        <v>108</v>
      </c>
      <c r="L5" s="23" t="s">
        <v>112</v>
      </c>
      <c r="M5" s="135">
        <v>7</v>
      </c>
      <c r="N5" s="135">
        <v>7</v>
      </c>
      <c r="O5" s="135">
        <v>0</v>
      </c>
      <c r="P5" s="199">
        <v>0.25</v>
      </c>
      <c r="Q5" s="135" t="s">
        <v>126</v>
      </c>
      <c r="R5" s="23" t="s">
        <v>237</v>
      </c>
      <c r="S5" s="23" t="s">
        <v>271</v>
      </c>
      <c r="T5" s="137"/>
    </row>
    <row r="6" spans="1:20" ht="99" customHeight="1">
      <c r="A6" s="134" t="s">
        <v>234</v>
      </c>
      <c r="B6" s="23" t="s">
        <v>646</v>
      </c>
      <c r="C6" s="135">
        <v>2026</v>
      </c>
      <c r="D6" s="136">
        <v>46027</v>
      </c>
      <c r="E6" s="136">
        <v>46111</v>
      </c>
      <c r="F6" s="23" t="s">
        <v>228</v>
      </c>
      <c r="G6" s="182" t="str">
        <f>CALENDARIZACION!B20</f>
        <v>Programa para ampliación del alumbrado público</v>
      </c>
      <c r="H6" s="23" t="s">
        <v>98</v>
      </c>
      <c r="I6" s="23" t="s">
        <v>490</v>
      </c>
      <c r="J6" s="217" t="s">
        <v>388</v>
      </c>
      <c r="K6" s="23" t="s">
        <v>108</v>
      </c>
      <c r="L6" s="23" t="s">
        <v>109</v>
      </c>
      <c r="M6" s="135">
        <v>5</v>
      </c>
      <c r="N6" s="135">
        <v>15</v>
      </c>
      <c r="O6" s="135">
        <v>0</v>
      </c>
      <c r="P6" s="199">
        <v>0.17</v>
      </c>
      <c r="Q6" s="135" t="s">
        <v>126</v>
      </c>
      <c r="R6" s="23" t="s">
        <v>237</v>
      </c>
      <c r="S6" s="23" t="s">
        <v>271</v>
      </c>
      <c r="T6" s="137"/>
    </row>
    <row r="7" spans="1:20" ht="72" customHeight="1">
      <c r="A7" s="134" t="s">
        <v>234</v>
      </c>
      <c r="B7" s="23" t="s">
        <v>647</v>
      </c>
      <c r="C7" s="135">
        <v>2026</v>
      </c>
      <c r="D7" s="136">
        <v>46027</v>
      </c>
      <c r="E7" s="136">
        <v>46111</v>
      </c>
      <c r="F7" s="23" t="s">
        <v>228</v>
      </c>
      <c r="G7" s="116" t="str">
        <f>CALENDARIZACION!B23</f>
        <v>Sustitución de luminarias dañadas por lampares led</v>
      </c>
      <c r="H7" s="23" t="s">
        <v>98</v>
      </c>
      <c r="I7" s="187" t="s">
        <v>488</v>
      </c>
      <c r="J7" s="217" t="s">
        <v>609</v>
      </c>
      <c r="K7" s="23" t="s">
        <v>108</v>
      </c>
      <c r="L7" s="23" t="s">
        <v>109</v>
      </c>
      <c r="M7" s="135">
        <v>20</v>
      </c>
      <c r="N7" s="23">
        <v>80</v>
      </c>
      <c r="O7" s="23">
        <v>0</v>
      </c>
      <c r="P7" s="199">
        <v>0.3</v>
      </c>
      <c r="Q7" s="23" t="s">
        <v>126</v>
      </c>
      <c r="R7" s="23" t="s">
        <v>237</v>
      </c>
      <c r="S7" s="23" t="s">
        <v>271</v>
      </c>
      <c r="T7" s="138"/>
    </row>
    <row r="8" spans="1:20" ht="78" customHeight="1">
      <c r="A8" s="134" t="s">
        <v>234</v>
      </c>
      <c r="B8" s="23" t="s">
        <v>648</v>
      </c>
      <c r="C8" s="135">
        <v>2026</v>
      </c>
      <c r="D8" s="136">
        <v>46027</v>
      </c>
      <c r="E8" s="136">
        <v>46111</v>
      </c>
      <c r="F8" s="23" t="s">
        <v>228</v>
      </c>
      <c r="G8" s="182" t="str">
        <f>CALENDARIZACION!B26</f>
        <v>Mantenimiento sostenible de las luminarias existentes</v>
      </c>
      <c r="H8" s="23" t="s">
        <v>98</v>
      </c>
      <c r="I8" s="182" t="s">
        <v>494</v>
      </c>
      <c r="J8" s="23" t="s">
        <v>396</v>
      </c>
      <c r="K8" s="23" t="s">
        <v>108</v>
      </c>
      <c r="L8" s="23" t="s">
        <v>109</v>
      </c>
      <c r="M8" s="23">
        <v>60</v>
      </c>
      <c r="N8" s="23">
        <v>180</v>
      </c>
      <c r="O8" s="23">
        <v>0</v>
      </c>
      <c r="P8" s="199">
        <v>0.28999999999999998</v>
      </c>
      <c r="Q8" s="23" t="s">
        <v>126</v>
      </c>
      <c r="R8" s="23" t="s">
        <v>237</v>
      </c>
      <c r="S8" s="23" t="s">
        <v>271</v>
      </c>
      <c r="T8" s="138"/>
    </row>
    <row r="9" spans="1:20" ht="69.75" customHeight="1">
      <c r="A9" s="134" t="s">
        <v>234</v>
      </c>
      <c r="B9" s="23" t="s">
        <v>649</v>
      </c>
      <c r="C9" s="135">
        <v>2026</v>
      </c>
      <c r="D9" s="136">
        <v>46027</v>
      </c>
      <c r="E9" s="136">
        <v>46111</v>
      </c>
      <c r="F9" s="23" t="s">
        <v>228</v>
      </c>
      <c r="G9" s="23" t="str">
        <f>CALENDARIZACION!B29</f>
        <v>Mantenimiento integral y sostenible para parques, jardines, destinados a la convivencia social, descanso y recreación</v>
      </c>
      <c r="H9" s="23" t="s">
        <v>98</v>
      </c>
      <c r="I9" s="182" t="s">
        <v>497</v>
      </c>
      <c r="J9" s="23" t="s">
        <v>398</v>
      </c>
      <c r="K9" s="23" t="s">
        <v>108</v>
      </c>
      <c r="L9" s="23" t="s">
        <v>109</v>
      </c>
      <c r="M9" s="23">
        <v>5</v>
      </c>
      <c r="N9" s="23">
        <v>15</v>
      </c>
      <c r="O9" s="23">
        <v>0</v>
      </c>
      <c r="P9" s="199">
        <v>0.25</v>
      </c>
      <c r="Q9" s="23" t="s">
        <v>126</v>
      </c>
      <c r="R9" s="23" t="s">
        <v>237</v>
      </c>
      <c r="S9" s="23" t="s">
        <v>271</v>
      </c>
      <c r="T9" s="138"/>
    </row>
    <row r="10" spans="1:20" ht="80.25" customHeight="1">
      <c r="A10" s="134" t="s">
        <v>234</v>
      </c>
      <c r="B10" s="23" t="s">
        <v>650</v>
      </c>
      <c r="C10" s="135">
        <v>2026</v>
      </c>
      <c r="D10" s="136">
        <v>46027</v>
      </c>
      <c r="E10" s="136">
        <v>46111</v>
      </c>
      <c r="F10" s="23" t="s">
        <v>228</v>
      </c>
      <c r="G10" s="23" t="str">
        <f>CALENDARIZACION!B32</f>
        <v xml:space="preserve">Rehabilitación, construcción y mantenimiento con perspectiva de género a los espacios públicos del municipio, para las personas con discapacidad, mujeres, niñas, niños construcción y mantenimiento con perspectiva de género a los espacios públicos del municipio, para las personas con discapacidad, mujeres, niñas, niños </v>
      </c>
      <c r="H10" s="23" t="s">
        <v>98</v>
      </c>
      <c r="I10" s="23" t="s">
        <v>500</v>
      </c>
      <c r="J10" s="23" t="s">
        <v>404</v>
      </c>
      <c r="K10" s="23" t="s">
        <v>108</v>
      </c>
      <c r="L10" s="23" t="s">
        <v>109</v>
      </c>
      <c r="M10" s="23">
        <v>60</v>
      </c>
      <c r="N10" s="23">
        <v>180</v>
      </c>
      <c r="O10" s="23">
        <v>0</v>
      </c>
      <c r="P10" s="199">
        <v>0.23</v>
      </c>
      <c r="Q10" s="23" t="s">
        <v>126</v>
      </c>
      <c r="R10" s="23" t="s">
        <v>237</v>
      </c>
      <c r="S10" s="23" t="s">
        <v>271</v>
      </c>
      <c r="T10" s="138"/>
    </row>
    <row r="11" spans="1:20" ht="93.75" customHeight="1">
      <c r="A11" s="134" t="s">
        <v>234</v>
      </c>
      <c r="B11" s="23" t="s">
        <v>651</v>
      </c>
      <c r="C11" s="135">
        <v>2026</v>
      </c>
      <c r="D11" s="136">
        <v>46027</v>
      </c>
      <c r="E11" s="136">
        <v>46111</v>
      </c>
      <c r="F11" s="23" t="s">
        <v>228</v>
      </c>
      <c r="G11" s="182" t="str">
        <f>CALENDARIZACION!B35</f>
        <v>Limpieza por área de Presidencia Municipal</v>
      </c>
      <c r="H11" s="23" t="s">
        <v>98</v>
      </c>
      <c r="I11" s="182" t="s">
        <v>503</v>
      </c>
      <c r="J11" s="23" t="s">
        <v>610</v>
      </c>
      <c r="K11" s="23" t="s">
        <v>108</v>
      </c>
      <c r="L11" s="23" t="s">
        <v>109</v>
      </c>
      <c r="M11" s="23">
        <v>25</v>
      </c>
      <c r="N11" s="23">
        <v>75</v>
      </c>
      <c r="O11" s="23">
        <v>0</v>
      </c>
      <c r="P11" s="199">
        <v>0.25</v>
      </c>
      <c r="Q11" s="23" t="s">
        <v>126</v>
      </c>
      <c r="R11" s="23" t="s">
        <v>237</v>
      </c>
      <c r="S11" s="23" t="s">
        <v>271</v>
      </c>
      <c r="T11" s="138"/>
    </row>
    <row r="12" spans="1:20" ht="80.25" customHeight="1">
      <c r="A12" s="134" t="s">
        <v>234</v>
      </c>
      <c r="B12" s="23" t="s">
        <v>652</v>
      </c>
      <c r="C12" s="135">
        <v>2026</v>
      </c>
      <c r="D12" s="136">
        <v>46027</v>
      </c>
      <c r="E12" s="136">
        <v>46111</v>
      </c>
      <c r="F12" s="23" t="s">
        <v>228</v>
      </c>
      <c r="G12" s="23" t="str">
        <f>CALENDARIZACION!B38</f>
        <v>Limpieza urbana en calles</v>
      </c>
      <c r="H12" s="23" t="s">
        <v>98</v>
      </c>
      <c r="I12" s="23" t="s">
        <v>504</v>
      </c>
      <c r="J12" s="23" t="s">
        <v>413</v>
      </c>
      <c r="K12" s="23" t="s">
        <v>108</v>
      </c>
      <c r="L12" s="23" t="s">
        <v>109</v>
      </c>
      <c r="M12" s="23">
        <v>60</v>
      </c>
      <c r="N12" s="23">
        <v>180</v>
      </c>
      <c r="O12" s="23">
        <v>0</v>
      </c>
      <c r="P12" s="199">
        <v>0.25</v>
      </c>
      <c r="Q12" s="23" t="s">
        <v>126</v>
      </c>
      <c r="R12" s="23" t="s">
        <v>237</v>
      </c>
      <c r="S12" s="23" t="s">
        <v>271</v>
      </c>
      <c r="T12" s="138"/>
    </row>
    <row r="13" spans="1:20" ht="119.25" customHeight="1">
      <c r="A13" s="134" t="s">
        <v>234</v>
      </c>
      <c r="B13" s="23" t="s">
        <v>653</v>
      </c>
      <c r="C13" s="135">
        <v>2026</v>
      </c>
      <c r="D13" s="136">
        <v>46027</v>
      </c>
      <c r="E13" s="136">
        <v>46386</v>
      </c>
      <c r="F13" s="23" t="s">
        <v>228</v>
      </c>
      <c r="G13" s="23" t="str">
        <f>CALENDARIZACION!B41</f>
        <v>Eficiencia en la gestión integral de desazolve del sistema de drenaje y del suministro de agua potable en espacios públicos, así como el uso de agua tratada en áreas verdes públicas</v>
      </c>
      <c r="H13" s="23" t="s">
        <v>97</v>
      </c>
      <c r="I13" s="23" t="s">
        <v>506</v>
      </c>
      <c r="J13" s="23" t="s">
        <v>416</v>
      </c>
      <c r="K13" s="23" t="s">
        <v>108</v>
      </c>
      <c r="L13" s="23" t="s">
        <v>112</v>
      </c>
      <c r="M13" s="23">
        <v>5</v>
      </c>
      <c r="N13" s="23">
        <v>5</v>
      </c>
      <c r="O13" s="23">
        <v>0</v>
      </c>
      <c r="P13" s="199">
        <v>0.25</v>
      </c>
      <c r="Q13" s="23" t="s">
        <v>126</v>
      </c>
      <c r="R13" s="23" t="s">
        <v>237</v>
      </c>
      <c r="S13" s="23" t="s">
        <v>271</v>
      </c>
      <c r="T13" s="138"/>
    </row>
    <row r="14" spans="1:20" ht="83.25" customHeight="1">
      <c r="A14" s="134" t="s">
        <v>234</v>
      </c>
      <c r="B14" s="23" t="s">
        <v>654</v>
      </c>
      <c r="C14" s="135">
        <v>2026</v>
      </c>
      <c r="D14" s="136">
        <v>46027</v>
      </c>
      <c r="E14" s="136">
        <v>46111</v>
      </c>
      <c r="F14" s="23" t="s">
        <v>228</v>
      </c>
      <c r="G14" s="23" t="str">
        <f>CALENDARIZACION!B44</f>
        <v>Desazolve de los pozos y caleado de los mismos</v>
      </c>
      <c r="H14" s="23" t="s">
        <v>98</v>
      </c>
      <c r="I14" s="23" t="s">
        <v>508</v>
      </c>
      <c r="J14" s="23" t="s">
        <v>611</v>
      </c>
      <c r="K14" s="23" t="s">
        <v>108</v>
      </c>
      <c r="L14" s="23" t="s">
        <v>109</v>
      </c>
      <c r="M14" s="23">
        <v>10</v>
      </c>
      <c r="N14" s="23">
        <v>30</v>
      </c>
      <c r="O14" s="23">
        <v>0</v>
      </c>
      <c r="P14" s="199">
        <v>0.17</v>
      </c>
      <c r="Q14" s="23" t="s">
        <v>126</v>
      </c>
      <c r="R14" s="23" t="s">
        <v>237</v>
      </c>
      <c r="S14" s="23" t="s">
        <v>271</v>
      </c>
      <c r="T14" s="138"/>
    </row>
    <row r="15" spans="1:20" ht="138" customHeight="1">
      <c r="A15" s="134" t="s">
        <v>234</v>
      </c>
      <c r="B15" s="23" t="s">
        <v>655</v>
      </c>
      <c r="C15" s="135">
        <v>2026</v>
      </c>
      <c r="D15" s="136">
        <v>46027</v>
      </c>
      <c r="E15" s="136">
        <v>46111</v>
      </c>
      <c r="F15" s="23" t="s">
        <v>228</v>
      </c>
      <c r="G15" s="23" t="str">
        <f>CALENDARIZACION!B47</f>
        <v xml:space="preserve">Desazolve de cunetas y alcantarillas </v>
      </c>
      <c r="H15" s="23" t="s">
        <v>98</v>
      </c>
      <c r="I15" s="23" t="s">
        <v>510</v>
      </c>
      <c r="J15" s="23" t="s">
        <v>612</v>
      </c>
      <c r="K15" s="23" t="s">
        <v>108</v>
      </c>
      <c r="L15" s="23" t="s">
        <v>109</v>
      </c>
      <c r="M15" s="23">
        <v>1</v>
      </c>
      <c r="N15" s="23">
        <v>1</v>
      </c>
      <c r="O15" s="23">
        <v>0</v>
      </c>
      <c r="P15" s="199">
        <v>0.25</v>
      </c>
      <c r="Q15" s="23" t="s">
        <v>126</v>
      </c>
      <c r="R15" s="23" t="s">
        <v>237</v>
      </c>
      <c r="S15" s="23" t="s">
        <v>271</v>
      </c>
      <c r="T15" s="138"/>
    </row>
    <row r="16" spans="1:20" ht="99.75" customHeight="1">
      <c r="A16" s="134" t="s">
        <v>234</v>
      </c>
      <c r="B16" s="23" t="s">
        <v>656</v>
      </c>
      <c r="C16" s="135">
        <v>2026</v>
      </c>
      <c r="D16" s="136">
        <v>46027</v>
      </c>
      <c r="E16" s="136">
        <v>46111</v>
      </c>
      <c r="F16" s="23" t="s">
        <v>228</v>
      </c>
      <c r="G16" s="23" t="str">
        <f>CALENDARIZACION!B56</f>
        <v xml:space="preserve">Abastecimiento de agua potable en espacios públicos, deportivos y de salud </v>
      </c>
      <c r="H16" s="23" t="s">
        <v>98</v>
      </c>
      <c r="I16" s="23" t="s">
        <v>517</v>
      </c>
      <c r="J16" s="23" t="s">
        <v>434</v>
      </c>
      <c r="K16" s="23" t="s">
        <v>108</v>
      </c>
      <c r="L16" s="23" t="s">
        <v>109</v>
      </c>
      <c r="M16" s="23">
        <v>30</v>
      </c>
      <c r="N16" s="23">
        <v>90</v>
      </c>
      <c r="O16" s="23">
        <v>0</v>
      </c>
      <c r="P16" s="199">
        <v>0.25</v>
      </c>
      <c r="Q16" s="23" t="s">
        <v>126</v>
      </c>
      <c r="R16" s="23" t="s">
        <v>237</v>
      </c>
      <c r="S16" s="23" t="s">
        <v>271</v>
      </c>
      <c r="T16" s="138"/>
    </row>
    <row r="17" spans="1:20" ht="36" customHeight="1">
      <c r="A17" s="134"/>
      <c r="B17" s="23"/>
      <c r="C17" s="135"/>
      <c r="D17" s="136"/>
      <c r="E17" s="136"/>
      <c r="F17" s="23"/>
      <c r="G17" s="23"/>
      <c r="H17" s="23"/>
      <c r="I17" s="23"/>
      <c r="J17" s="23"/>
      <c r="K17" s="23"/>
      <c r="L17" s="23"/>
      <c r="M17" s="23"/>
      <c r="N17" s="23"/>
      <c r="O17" s="23"/>
      <c r="P17" s="23"/>
      <c r="Q17" s="23"/>
      <c r="R17" s="23"/>
      <c r="S17" s="23"/>
      <c r="T17" s="138"/>
    </row>
    <row r="18" spans="1:20" ht="36" customHeight="1">
      <c r="A18" s="134"/>
      <c r="B18" s="23"/>
      <c r="C18" s="135"/>
      <c r="D18" s="136"/>
      <c r="E18" s="136"/>
      <c r="F18" s="23"/>
      <c r="G18" s="23"/>
      <c r="H18" s="23"/>
      <c r="I18" s="23"/>
      <c r="J18" s="23"/>
      <c r="K18" s="23"/>
      <c r="L18" s="23"/>
      <c r="M18" s="23"/>
      <c r="N18" s="23"/>
      <c r="O18" s="23"/>
      <c r="P18" s="23"/>
      <c r="Q18" s="23"/>
      <c r="R18" s="23"/>
      <c r="S18" s="23"/>
      <c r="T18" s="138"/>
    </row>
    <row r="19" spans="1:20" ht="36" customHeight="1">
      <c r="A19" s="134"/>
      <c r="B19" s="23"/>
      <c r="C19" s="135"/>
      <c r="D19" s="136"/>
      <c r="E19" s="136"/>
      <c r="F19" s="23"/>
      <c r="G19" s="23"/>
      <c r="H19" s="23"/>
      <c r="I19" s="23"/>
      <c r="J19" s="23"/>
      <c r="K19" s="23"/>
      <c r="L19" s="23"/>
      <c r="M19" s="23"/>
      <c r="N19" s="23"/>
      <c r="O19" s="23"/>
      <c r="P19" s="23"/>
      <c r="Q19" s="23"/>
      <c r="R19" s="23"/>
      <c r="S19" s="23"/>
    </row>
    <row r="20" spans="1:20" ht="36" customHeight="1">
      <c r="A20" s="134"/>
      <c r="B20" s="23"/>
      <c r="C20" s="135"/>
      <c r="D20" s="136"/>
      <c r="E20" s="136"/>
      <c r="F20" s="23"/>
      <c r="G20" s="23"/>
      <c r="H20" s="23"/>
      <c r="I20" s="23"/>
      <c r="J20" s="23"/>
      <c r="K20" s="23"/>
      <c r="L20" s="23"/>
      <c r="M20" s="23"/>
      <c r="N20" s="23"/>
      <c r="O20" s="23"/>
      <c r="P20" s="23"/>
      <c r="Q20" s="23"/>
      <c r="R20" s="23"/>
      <c r="S20" s="23"/>
    </row>
    <row r="21" spans="1:20" ht="36" customHeight="1">
      <c r="A21" s="134"/>
      <c r="B21" s="23"/>
      <c r="C21" s="135"/>
      <c r="D21" s="136"/>
      <c r="E21" s="136"/>
      <c r="F21" s="23"/>
      <c r="G21" s="23"/>
      <c r="H21" s="23"/>
      <c r="I21" s="23"/>
      <c r="J21" s="23"/>
      <c r="K21" s="23"/>
      <c r="L21" s="23"/>
      <c r="M21" s="23"/>
      <c r="N21" s="23"/>
      <c r="O21" s="23"/>
      <c r="P21" s="23"/>
      <c r="Q21" s="23"/>
      <c r="R21" s="23"/>
      <c r="S21" s="23"/>
    </row>
    <row r="22" spans="1:20" ht="36" customHeight="1">
      <c r="A22" s="134"/>
      <c r="B22" s="23"/>
      <c r="C22" s="135"/>
      <c r="D22" s="136"/>
      <c r="E22" s="136"/>
      <c r="F22" s="23"/>
      <c r="G22" s="23"/>
      <c r="H22" s="23"/>
      <c r="I22" s="23"/>
      <c r="J22" s="23"/>
      <c r="K22" s="23"/>
      <c r="L22" s="23"/>
      <c r="M22" s="23"/>
      <c r="N22" s="23"/>
      <c r="O22" s="23"/>
      <c r="P22" s="23"/>
      <c r="Q22" s="23"/>
      <c r="R22" s="23"/>
      <c r="S22" s="23"/>
    </row>
    <row r="23" spans="1:20" ht="36" customHeight="1">
      <c r="A23" s="134"/>
      <c r="B23" s="23"/>
      <c r="C23" s="135"/>
      <c r="D23" s="136"/>
      <c r="E23" s="136"/>
      <c r="F23" s="23"/>
      <c r="G23" s="23"/>
      <c r="H23" s="23"/>
      <c r="I23" s="23"/>
      <c r="J23" s="23"/>
      <c r="K23" s="23"/>
      <c r="L23" s="23"/>
      <c r="M23" s="23"/>
      <c r="N23" s="23"/>
      <c r="O23" s="23"/>
      <c r="P23" s="23"/>
      <c r="Q23" s="23"/>
      <c r="R23" s="23"/>
      <c r="S23" s="23"/>
    </row>
    <row r="24" spans="1:20" ht="36" customHeight="1">
      <c r="A24" s="134"/>
      <c r="B24" s="23"/>
      <c r="C24" s="135"/>
      <c r="D24" s="136"/>
      <c r="E24" s="136"/>
      <c r="F24" s="23"/>
      <c r="G24" s="23"/>
      <c r="H24" s="23"/>
      <c r="I24" s="23"/>
      <c r="J24" s="23"/>
      <c r="K24" s="23"/>
      <c r="L24" s="23"/>
      <c r="M24" s="23"/>
      <c r="N24" s="23"/>
      <c r="O24" s="23"/>
      <c r="P24" s="23"/>
      <c r="Q24" s="23"/>
      <c r="R24" s="23"/>
      <c r="S24" s="23"/>
    </row>
    <row r="25" spans="1:20" ht="36" customHeight="1">
      <c r="A25" s="134"/>
      <c r="B25" s="23"/>
      <c r="C25" s="135"/>
      <c r="D25" s="136"/>
      <c r="E25" s="136"/>
      <c r="F25" s="23"/>
      <c r="G25" s="23"/>
      <c r="H25" s="23"/>
      <c r="I25" s="23"/>
      <c r="J25" s="23"/>
      <c r="K25" s="23"/>
      <c r="L25" s="23"/>
      <c r="M25" s="23"/>
      <c r="N25" s="23"/>
      <c r="O25" s="23"/>
      <c r="P25" s="23"/>
      <c r="Q25" s="23"/>
      <c r="R25" s="23"/>
      <c r="S25" s="23"/>
    </row>
    <row r="26" spans="1:20" ht="36" customHeight="1">
      <c r="A26" s="134"/>
      <c r="B26" s="23"/>
      <c r="C26" s="135"/>
      <c r="D26" s="136"/>
      <c r="E26" s="136"/>
      <c r="F26" s="23"/>
      <c r="G26" s="23"/>
      <c r="H26" s="23"/>
      <c r="I26" s="23"/>
      <c r="J26" s="23"/>
      <c r="K26" s="23"/>
      <c r="L26" s="23"/>
      <c r="M26" s="23"/>
      <c r="N26" s="23"/>
      <c r="O26" s="23"/>
      <c r="P26" s="23"/>
      <c r="Q26" s="23"/>
      <c r="R26" s="23"/>
      <c r="S26" s="23"/>
    </row>
    <row r="27" spans="1:20" ht="36" customHeight="1">
      <c r="A27" s="134"/>
      <c r="B27" s="23"/>
      <c r="C27" s="135"/>
      <c r="D27" s="136"/>
      <c r="E27" s="136"/>
      <c r="F27" s="23"/>
      <c r="G27" s="23"/>
      <c r="H27" s="23"/>
      <c r="I27" s="23"/>
      <c r="J27" s="23"/>
      <c r="K27" s="23"/>
      <c r="L27" s="23"/>
      <c r="M27" s="23"/>
      <c r="N27" s="23"/>
      <c r="O27" s="23"/>
      <c r="P27" s="23"/>
      <c r="Q27" s="23"/>
      <c r="R27" s="23"/>
      <c r="S27" s="23"/>
    </row>
    <row r="28" spans="1:20" ht="36" customHeight="1">
      <c r="A28" s="134"/>
      <c r="B28" s="23"/>
      <c r="C28" s="135"/>
      <c r="D28" s="136"/>
      <c r="E28" s="136"/>
      <c r="F28" s="23"/>
      <c r="G28" s="23"/>
      <c r="H28" s="23"/>
      <c r="I28" s="23"/>
      <c r="J28" s="23"/>
      <c r="K28" s="23"/>
      <c r="L28" s="23"/>
      <c r="M28" s="23"/>
      <c r="N28" s="23"/>
      <c r="O28" s="23"/>
      <c r="P28" s="23"/>
      <c r="Q28" s="23"/>
      <c r="R28" s="23"/>
      <c r="S28" s="23"/>
    </row>
    <row r="29" spans="1:20" ht="36" customHeight="1">
      <c r="A29" s="134"/>
      <c r="B29" s="23"/>
      <c r="C29" s="135"/>
      <c r="D29" s="136"/>
      <c r="E29" s="136"/>
      <c r="F29" s="23"/>
      <c r="G29" s="23"/>
      <c r="H29" s="23"/>
      <c r="I29" s="23"/>
      <c r="J29" s="23"/>
      <c r="K29" s="23"/>
      <c r="L29" s="23"/>
      <c r="M29" s="23"/>
      <c r="N29" s="23"/>
      <c r="O29" s="23"/>
      <c r="P29" s="23"/>
      <c r="Q29" s="23"/>
      <c r="R29" s="23"/>
      <c r="S29" s="23"/>
    </row>
    <row r="30" spans="1:20" ht="36" customHeight="1">
      <c r="A30" s="134"/>
      <c r="B30" s="23"/>
      <c r="C30" s="135"/>
      <c r="D30" s="136"/>
      <c r="E30" s="136"/>
      <c r="F30" s="23"/>
      <c r="G30" s="23"/>
      <c r="H30" s="23"/>
      <c r="I30" s="23"/>
      <c r="J30" s="23"/>
      <c r="K30" s="23"/>
      <c r="L30" s="23"/>
      <c r="M30" s="23"/>
      <c r="N30" s="23"/>
      <c r="O30" s="23"/>
      <c r="P30" s="23"/>
      <c r="Q30" s="23"/>
      <c r="R30" s="23"/>
      <c r="S30" s="23"/>
    </row>
    <row r="31" spans="1:20" ht="36" customHeight="1">
      <c r="A31" s="134"/>
      <c r="B31" s="23"/>
      <c r="C31" s="135"/>
      <c r="D31" s="136"/>
      <c r="E31" s="136"/>
      <c r="F31" s="23"/>
      <c r="G31" s="23"/>
      <c r="H31" s="23"/>
      <c r="I31" s="23"/>
      <c r="J31" s="23"/>
      <c r="K31" s="23"/>
      <c r="L31" s="23"/>
      <c r="M31" s="23"/>
      <c r="N31" s="23"/>
      <c r="O31" s="23"/>
      <c r="P31" s="23"/>
      <c r="Q31" s="23"/>
      <c r="R31" s="23"/>
      <c r="S31" s="23"/>
    </row>
    <row r="32" spans="1:20" ht="36" customHeight="1">
      <c r="A32" s="134"/>
      <c r="B32" s="23"/>
      <c r="C32" s="135"/>
      <c r="D32" s="136"/>
      <c r="E32" s="136"/>
      <c r="F32" s="23"/>
      <c r="G32" s="23"/>
      <c r="H32" s="23"/>
      <c r="I32" s="23"/>
      <c r="J32" s="23"/>
      <c r="K32" s="23"/>
      <c r="L32" s="23"/>
      <c r="M32" s="23"/>
      <c r="N32" s="23"/>
      <c r="O32" s="23"/>
      <c r="P32" s="23"/>
      <c r="Q32" s="23"/>
      <c r="R32" s="23"/>
      <c r="S32" s="23"/>
    </row>
    <row r="33" spans="1:19" ht="36" customHeight="1">
      <c r="A33" s="134"/>
      <c r="B33" s="23"/>
      <c r="C33" s="135"/>
      <c r="D33" s="136"/>
      <c r="E33" s="136"/>
      <c r="F33" s="23"/>
      <c r="G33" s="23"/>
      <c r="H33" s="23"/>
      <c r="I33" s="23"/>
      <c r="J33" s="23"/>
      <c r="K33" s="23"/>
      <c r="L33" s="23"/>
      <c r="M33" s="23"/>
      <c r="N33" s="23"/>
      <c r="O33" s="23"/>
      <c r="P33" s="23"/>
      <c r="Q33" s="23"/>
      <c r="R33" s="23"/>
      <c r="S33" s="23"/>
    </row>
    <row r="34" spans="1:19" ht="36" customHeight="1">
      <c r="A34" s="134"/>
      <c r="B34" s="23"/>
      <c r="C34" s="135"/>
      <c r="D34" s="136"/>
      <c r="E34" s="136"/>
      <c r="F34" s="23"/>
      <c r="G34" s="23"/>
      <c r="H34" s="23"/>
      <c r="I34" s="23"/>
      <c r="J34" s="23"/>
      <c r="K34" s="23"/>
      <c r="L34" s="23"/>
      <c r="M34" s="23"/>
      <c r="N34" s="23"/>
      <c r="O34" s="23"/>
      <c r="P34" s="23"/>
      <c r="Q34" s="23"/>
      <c r="R34" s="23"/>
      <c r="S34" s="23"/>
    </row>
    <row r="35" spans="1:19" ht="36" customHeight="1">
      <c r="A35" s="134"/>
      <c r="B35" s="23"/>
      <c r="C35" s="135"/>
      <c r="D35" s="136"/>
      <c r="E35" s="136"/>
      <c r="F35" s="23"/>
      <c r="G35" s="23"/>
      <c r="H35" s="23"/>
      <c r="I35" s="23"/>
      <c r="J35" s="23"/>
      <c r="K35" s="23"/>
      <c r="L35" s="23"/>
      <c r="M35" s="23"/>
      <c r="N35" s="23"/>
      <c r="O35" s="23"/>
      <c r="P35" s="23"/>
      <c r="Q35" s="23"/>
      <c r="R35" s="23"/>
      <c r="S35" s="23"/>
    </row>
    <row r="36" spans="1:19" ht="36" customHeight="1">
      <c r="A36" s="134"/>
      <c r="B36" s="23"/>
      <c r="C36" s="135"/>
      <c r="D36" s="136"/>
      <c r="E36" s="136"/>
      <c r="F36" s="23"/>
      <c r="G36" s="23"/>
      <c r="H36" s="23"/>
      <c r="I36" s="23"/>
      <c r="J36" s="23"/>
      <c r="K36" s="23"/>
      <c r="L36" s="23"/>
      <c r="M36" s="23"/>
      <c r="N36" s="23"/>
      <c r="O36" s="23"/>
      <c r="P36" s="23"/>
      <c r="Q36" s="23"/>
      <c r="R36" s="23"/>
      <c r="S36" s="23"/>
    </row>
    <row r="37" spans="1:19" ht="36" customHeight="1">
      <c r="A37" s="134"/>
      <c r="B37" s="23"/>
      <c r="C37" s="135"/>
      <c r="D37" s="136"/>
      <c r="E37" s="136"/>
      <c r="F37" s="23"/>
      <c r="G37" s="23"/>
      <c r="H37" s="23"/>
      <c r="I37" s="23"/>
      <c r="J37" s="23"/>
      <c r="K37" s="23"/>
      <c r="L37" s="23"/>
      <c r="M37" s="23"/>
      <c r="N37" s="23"/>
      <c r="O37" s="23"/>
      <c r="P37" s="23"/>
      <c r="Q37" s="23"/>
      <c r="R37" s="23"/>
      <c r="S37" s="23"/>
    </row>
    <row r="38" spans="1:19" ht="36" customHeight="1">
      <c r="A38" s="134"/>
      <c r="B38" s="23"/>
      <c r="C38" s="135"/>
      <c r="D38" s="136"/>
      <c r="E38" s="136"/>
      <c r="F38" s="23"/>
      <c r="G38" s="23"/>
      <c r="H38" s="23"/>
      <c r="I38" s="23"/>
      <c r="J38" s="23"/>
      <c r="K38" s="23"/>
      <c r="L38" s="23"/>
      <c r="M38" s="23"/>
      <c r="N38" s="23"/>
      <c r="O38" s="23"/>
      <c r="P38" s="23"/>
      <c r="Q38" s="23"/>
      <c r="R38" s="23"/>
      <c r="S38" s="23"/>
    </row>
    <row r="39" spans="1:19" ht="36" customHeight="1">
      <c r="A39" s="134"/>
      <c r="B39" s="23"/>
      <c r="C39" s="135"/>
      <c r="D39" s="136"/>
      <c r="E39" s="136"/>
      <c r="F39" s="23"/>
      <c r="G39" s="23"/>
      <c r="H39" s="23"/>
      <c r="I39" s="23"/>
      <c r="J39" s="23"/>
      <c r="K39" s="23"/>
      <c r="L39" s="23"/>
      <c r="M39" s="23"/>
      <c r="N39" s="23"/>
      <c r="O39" s="23"/>
      <c r="P39" s="23"/>
      <c r="Q39" s="23"/>
      <c r="R39" s="23"/>
      <c r="S39" s="23"/>
    </row>
    <row r="40" spans="1:19" ht="36" customHeight="1">
      <c r="A40" s="134"/>
      <c r="B40" s="23"/>
      <c r="C40" s="135"/>
      <c r="D40" s="136"/>
      <c r="E40" s="136"/>
      <c r="F40" s="23"/>
      <c r="G40" s="23"/>
      <c r="H40" s="23"/>
      <c r="I40" s="23"/>
      <c r="J40" s="23"/>
      <c r="K40" s="23"/>
      <c r="L40" s="23"/>
      <c r="M40" s="23"/>
      <c r="N40" s="23"/>
      <c r="O40" s="23"/>
      <c r="P40" s="23"/>
      <c r="Q40" s="23"/>
      <c r="R40" s="23"/>
      <c r="S40" s="23"/>
    </row>
    <row r="41" spans="1:19" ht="36" customHeight="1">
      <c r="A41" s="134"/>
      <c r="B41" s="23"/>
      <c r="C41" s="135"/>
      <c r="D41" s="136"/>
      <c r="E41" s="136"/>
      <c r="F41" s="23"/>
      <c r="G41" s="23"/>
      <c r="H41" s="23"/>
      <c r="I41" s="23"/>
      <c r="J41" s="23"/>
      <c r="K41" s="23"/>
      <c r="L41" s="23"/>
      <c r="M41" s="23"/>
      <c r="N41" s="23"/>
      <c r="O41" s="23"/>
      <c r="P41" s="23"/>
      <c r="Q41" s="23"/>
      <c r="R41" s="23"/>
      <c r="S41" s="23"/>
    </row>
    <row r="42" spans="1:19" ht="36" customHeight="1">
      <c r="A42" s="134"/>
      <c r="B42" s="23"/>
      <c r="C42" s="135"/>
      <c r="D42" s="136"/>
      <c r="E42" s="136"/>
      <c r="F42" s="23"/>
      <c r="G42" s="23"/>
      <c r="H42" s="23"/>
      <c r="I42" s="23"/>
      <c r="J42" s="23"/>
      <c r="K42" s="23"/>
      <c r="L42" s="23"/>
      <c r="M42" s="23"/>
      <c r="N42" s="23"/>
      <c r="O42" s="23"/>
      <c r="P42" s="23"/>
      <c r="Q42" s="23"/>
      <c r="R42" s="23"/>
      <c r="S42" s="23"/>
    </row>
    <row r="43" spans="1:19" ht="36" customHeight="1">
      <c r="A43" s="134"/>
      <c r="B43" s="23"/>
      <c r="C43" s="135"/>
      <c r="D43" s="136"/>
      <c r="E43" s="136"/>
      <c r="F43" s="23"/>
      <c r="G43" s="23"/>
      <c r="H43" s="23"/>
      <c r="I43" s="23"/>
      <c r="J43" s="23"/>
      <c r="K43" s="23"/>
      <c r="L43" s="23"/>
      <c r="M43" s="23"/>
      <c r="N43" s="23"/>
      <c r="O43" s="23"/>
      <c r="P43" s="23"/>
      <c r="Q43" s="23"/>
      <c r="R43" s="23"/>
      <c r="S43" s="23"/>
    </row>
    <row r="44" spans="1:19" ht="36" customHeight="1">
      <c r="A44" s="134"/>
      <c r="B44" s="23"/>
      <c r="C44" s="135"/>
      <c r="D44" s="136"/>
      <c r="E44" s="136"/>
      <c r="F44" s="23"/>
      <c r="G44" s="23"/>
      <c r="H44" s="23"/>
      <c r="I44" s="23"/>
      <c r="J44" s="23"/>
      <c r="K44" s="23"/>
      <c r="L44" s="23"/>
      <c r="M44" s="23"/>
      <c r="N44" s="23"/>
      <c r="O44" s="23"/>
      <c r="P44" s="23"/>
      <c r="Q44" s="23"/>
      <c r="R44" s="23"/>
      <c r="S44" s="23"/>
    </row>
    <row r="45" spans="1:19" ht="36" customHeight="1">
      <c r="A45" s="134"/>
      <c r="B45" s="23"/>
      <c r="C45" s="135"/>
      <c r="D45" s="136"/>
      <c r="E45" s="136"/>
      <c r="F45" s="23"/>
      <c r="G45" s="23"/>
      <c r="H45" s="23"/>
      <c r="I45" s="23"/>
      <c r="J45" s="23"/>
      <c r="K45" s="23"/>
      <c r="L45" s="23"/>
      <c r="M45" s="23"/>
      <c r="N45" s="23"/>
      <c r="O45" s="23"/>
      <c r="P45" s="23"/>
      <c r="Q45" s="23"/>
      <c r="R45" s="23"/>
      <c r="S45" s="23"/>
    </row>
    <row r="46" spans="1:19" ht="36" customHeight="1">
      <c r="A46" s="134"/>
      <c r="B46" s="23"/>
      <c r="C46" s="135"/>
      <c r="D46" s="136"/>
      <c r="E46" s="136"/>
      <c r="F46" s="23"/>
      <c r="G46" s="23"/>
      <c r="H46" s="23"/>
      <c r="I46" s="23"/>
      <c r="J46" s="23"/>
      <c r="K46" s="23"/>
      <c r="L46" s="23"/>
      <c r="M46" s="23"/>
      <c r="N46" s="23"/>
      <c r="O46" s="23"/>
      <c r="P46" s="23"/>
      <c r="Q46" s="23"/>
      <c r="R46" s="23"/>
      <c r="S46" s="23"/>
    </row>
    <row r="47" spans="1:19" ht="36" customHeight="1">
      <c r="A47" s="134"/>
      <c r="B47" s="23"/>
      <c r="C47" s="135"/>
      <c r="D47" s="136"/>
      <c r="E47" s="136"/>
      <c r="F47" s="23"/>
      <c r="G47" s="23"/>
      <c r="H47" s="23"/>
      <c r="I47" s="23"/>
      <c r="J47" s="23"/>
      <c r="K47" s="23"/>
      <c r="L47" s="23"/>
      <c r="M47" s="23"/>
      <c r="N47" s="23"/>
      <c r="O47" s="23"/>
      <c r="P47" s="23"/>
      <c r="Q47" s="23"/>
      <c r="R47" s="23"/>
      <c r="S47" s="23"/>
    </row>
    <row r="48" spans="1:19" ht="36" customHeight="1">
      <c r="A48" s="134"/>
      <c r="B48" s="23"/>
      <c r="C48" s="135"/>
      <c r="D48" s="136"/>
      <c r="E48" s="136"/>
      <c r="F48" s="23"/>
      <c r="G48" s="23"/>
      <c r="H48" s="23"/>
      <c r="I48" s="23"/>
      <c r="J48" s="23"/>
      <c r="K48" s="23"/>
      <c r="L48" s="23"/>
      <c r="M48" s="23"/>
      <c r="N48" s="23"/>
      <c r="O48" s="23"/>
      <c r="P48" s="23"/>
      <c r="Q48" s="23"/>
      <c r="R48" s="23"/>
      <c r="S48" s="23"/>
    </row>
    <row r="49" spans="1:19" ht="36" customHeight="1">
      <c r="A49" s="134"/>
      <c r="B49" s="23"/>
      <c r="C49" s="135"/>
      <c r="D49" s="136"/>
      <c r="E49" s="136"/>
      <c r="F49" s="23"/>
      <c r="G49" s="23"/>
      <c r="H49" s="23"/>
      <c r="I49" s="23"/>
      <c r="J49" s="23"/>
      <c r="K49" s="23"/>
      <c r="L49" s="23"/>
      <c r="M49" s="23"/>
      <c r="N49" s="23"/>
      <c r="O49" s="23"/>
      <c r="P49" s="23"/>
      <c r="Q49" s="23"/>
      <c r="R49" s="23"/>
      <c r="S49" s="23"/>
    </row>
    <row r="50" spans="1:19" ht="36" customHeight="1">
      <c r="A50" s="134"/>
      <c r="B50" s="23"/>
      <c r="C50" s="135"/>
      <c r="D50" s="136"/>
      <c r="E50" s="136"/>
      <c r="F50" s="23"/>
      <c r="G50" s="23"/>
      <c r="H50" s="23"/>
      <c r="I50" s="23"/>
      <c r="J50" s="23"/>
      <c r="K50" s="23"/>
      <c r="L50" s="23"/>
      <c r="M50" s="23"/>
      <c r="N50" s="23"/>
      <c r="O50" s="23"/>
      <c r="P50" s="23"/>
      <c r="Q50" s="23"/>
      <c r="R50" s="23"/>
      <c r="S50" s="23"/>
    </row>
    <row r="51" spans="1:19" ht="36" customHeight="1">
      <c r="A51" s="134"/>
      <c r="B51" s="23"/>
      <c r="C51" s="135"/>
      <c r="D51" s="136"/>
      <c r="E51" s="136"/>
      <c r="F51" s="23"/>
      <c r="G51" s="23"/>
      <c r="H51" s="23"/>
      <c r="I51" s="23"/>
      <c r="J51" s="23"/>
      <c r="K51" s="23"/>
      <c r="L51" s="23"/>
      <c r="M51" s="23"/>
      <c r="N51" s="23"/>
      <c r="O51" s="23"/>
      <c r="P51" s="23"/>
      <c r="Q51" s="23"/>
      <c r="R51" s="23"/>
      <c r="S51" s="23"/>
    </row>
    <row r="52" spans="1:19" ht="36" customHeight="1">
      <c r="A52" s="134"/>
      <c r="B52" s="23"/>
      <c r="C52" s="135"/>
      <c r="D52" s="136"/>
      <c r="E52" s="136"/>
      <c r="F52" s="23"/>
      <c r="G52" s="23"/>
      <c r="H52" s="23"/>
      <c r="I52" s="23"/>
      <c r="J52" s="23"/>
      <c r="K52" s="23"/>
      <c r="L52" s="23"/>
      <c r="M52" s="23"/>
      <c r="N52" s="23"/>
      <c r="O52" s="23"/>
      <c r="P52" s="23"/>
      <c r="Q52" s="23"/>
      <c r="R52" s="23"/>
      <c r="S52" s="23"/>
    </row>
    <row r="53" spans="1:19" ht="36" customHeight="1">
      <c r="A53" s="134"/>
      <c r="B53" s="23"/>
      <c r="C53" s="135"/>
      <c r="D53" s="136"/>
      <c r="E53" s="136"/>
      <c r="F53" s="23"/>
      <c r="G53" s="23"/>
      <c r="H53" s="23"/>
      <c r="I53" s="23"/>
      <c r="J53" s="23"/>
      <c r="K53" s="23"/>
      <c r="L53" s="23"/>
      <c r="M53" s="23"/>
      <c r="N53" s="23"/>
      <c r="O53" s="23"/>
      <c r="P53" s="23"/>
      <c r="Q53" s="23"/>
      <c r="R53" s="23"/>
      <c r="S53" s="23"/>
    </row>
    <row r="54" spans="1:19" ht="36" customHeight="1">
      <c r="A54" s="134"/>
      <c r="B54" s="23"/>
      <c r="C54" s="135"/>
      <c r="D54" s="136"/>
      <c r="E54" s="136"/>
      <c r="F54" s="23"/>
      <c r="G54" s="23"/>
      <c r="H54" s="23"/>
      <c r="I54" s="23"/>
      <c r="J54" s="23"/>
      <c r="K54" s="23"/>
      <c r="L54" s="23"/>
      <c r="M54" s="23"/>
      <c r="N54" s="23"/>
      <c r="O54" s="23"/>
      <c r="P54" s="23"/>
      <c r="Q54" s="23"/>
      <c r="R54" s="23"/>
      <c r="S54" s="23"/>
    </row>
    <row r="55" spans="1:19" ht="36" customHeight="1">
      <c r="A55" s="134"/>
      <c r="B55" s="23"/>
      <c r="C55" s="135"/>
      <c r="D55" s="136"/>
      <c r="E55" s="136"/>
      <c r="F55" s="23"/>
      <c r="G55" s="23"/>
      <c r="H55" s="23"/>
      <c r="I55" s="23"/>
      <c r="J55" s="23"/>
      <c r="K55" s="23"/>
      <c r="L55" s="23"/>
      <c r="M55" s="23"/>
      <c r="N55" s="23"/>
      <c r="O55" s="23"/>
      <c r="P55" s="23"/>
      <c r="Q55" s="23"/>
      <c r="R55" s="23"/>
      <c r="S55" s="23"/>
    </row>
    <row r="56" spans="1:19" ht="36" customHeight="1">
      <c r="A56" s="134"/>
      <c r="B56" s="23"/>
      <c r="C56" s="135"/>
      <c r="D56" s="136"/>
      <c r="E56" s="136"/>
      <c r="F56" s="23"/>
      <c r="G56" s="23"/>
      <c r="H56" s="23"/>
      <c r="I56" s="23"/>
      <c r="J56" s="23"/>
      <c r="K56" s="23"/>
      <c r="L56" s="23"/>
      <c r="M56" s="23"/>
      <c r="N56" s="23"/>
      <c r="O56" s="23"/>
      <c r="P56" s="23"/>
      <c r="Q56" s="23"/>
      <c r="R56" s="23"/>
      <c r="S56" s="23"/>
    </row>
    <row r="57" spans="1:19" ht="36" customHeight="1">
      <c r="A57" s="134"/>
      <c r="B57" s="23"/>
      <c r="C57" s="135"/>
      <c r="D57" s="136"/>
      <c r="E57" s="136"/>
      <c r="F57" s="23"/>
      <c r="G57" s="23"/>
      <c r="H57" s="23"/>
      <c r="I57" s="23"/>
      <c r="J57" s="23"/>
      <c r="K57" s="23"/>
      <c r="L57" s="23"/>
      <c r="M57" s="23"/>
      <c r="N57" s="23"/>
      <c r="O57" s="23"/>
      <c r="P57" s="23"/>
      <c r="Q57" s="23"/>
      <c r="R57" s="23"/>
      <c r="S57" s="23"/>
    </row>
    <row r="58" spans="1:19" ht="36" customHeight="1">
      <c r="A58" s="134"/>
      <c r="B58" s="23"/>
      <c r="C58" s="135"/>
      <c r="D58" s="136"/>
      <c r="E58" s="136"/>
      <c r="F58" s="23"/>
      <c r="G58" s="23"/>
      <c r="H58" s="23"/>
      <c r="I58" s="23"/>
      <c r="J58" s="23"/>
      <c r="K58" s="23"/>
      <c r="L58" s="23"/>
      <c r="M58" s="23"/>
      <c r="N58" s="23"/>
      <c r="O58" s="23"/>
      <c r="P58" s="23"/>
      <c r="Q58" s="23"/>
      <c r="R58" s="23"/>
      <c r="S58" s="23"/>
    </row>
    <row r="59" spans="1:19" ht="36" customHeight="1">
      <c r="A59" s="134"/>
      <c r="B59" s="23"/>
      <c r="C59" s="135"/>
      <c r="D59" s="136"/>
      <c r="E59" s="136"/>
      <c r="F59" s="23"/>
      <c r="G59" s="23"/>
      <c r="H59" s="23"/>
      <c r="I59" s="23"/>
      <c r="J59" s="23"/>
      <c r="K59" s="23"/>
      <c r="L59" s="23"/>
      <c r="M59" s="23"/>
      <c r="N59" s="23"/>
      <c r="O59" s="23"/>
      <c r="P59" s="23"/>
      <c r="Q59" s="23"/>
      <c r="R59" s="23"/>
      <c r="S59" s="23"/>
    </row>
    <row r="60" spans="1:19" ht="36" customHeight="1">
      <c r="A60" s="134"/>
      <c r="B60" s="23"/>
      <c r="C60" s="135"/>
      <c r="D60" s="136"/>
      <c r="E60" s="136"/>
      <c r="F60" s="23"/>
      <c r="G60" s="23"/>
      <c r="H60" s="23"/>
      <c r="I60" s="23"/>
      <c r="J60" s="23"/>
      <c r="K60" s="23"/>
      <c r="L60" s="23"/>
      <c r="M60" s="23"/>
      <c r="N60" s="23"/>
      <c r="O60" s="23"/>
      <c r="P60" s="23"/>
      <c r="Q60" s="23"/>
      <c r="R60" s="23"/>
      <c r="S60" s="23"/>
    </row>
    <row r="61" spans="1:19" ht="36" customHeight="1">
      <c r="A61" s="134"/>
      <c r="B61" s="23"/>
      <c r="C61" s="135"/>
      <c r="D61" s="136"/>
      <c r="E61" s="136"/>
      <c r="F61" s="23"/>
      <c r="G61" s="23"/>
      <c r="H61" s="23"/>
      <c r="I61" s="23"/>
      <c r="J61" s="23"/>
      <c r="K61" s="23"/>
      <c r="L61" s="23"/>
      <c r="M61" s="23"/>
      <c r="N61" s="23"/>
      <c r="O61" s="23"/>
      <c r="P61" s="23"/>
      <c r="Q61" s="23"/>
      <c r="R61" s="23"/>
      <c r="S61" s="23"/>
    </row>
    <row r="62" spans="1:19" ht="36" customHeight="1">
      <c r="A62" s="134"/>
      <c r="B62" s="23"/>
      <c r="C62" s="135"/>
      <c r="D62" s="136"/>
      <c r="E62" s="136"/>
      <c r="F62" s="23"/>
      <c r="G62" s="23"/>
      <c r="H62" s="23"/>
      <c r="I62" s="23"/>
      <c r="J62" s="23"/>
      <c r="K62" s="23"/>
      <c r="L62" s="23"/>
      <c r="M62" s="23"/>
      <c r="N62" s="23"/>
      <c r="O62" s="23"/>
      <c r="P62" s="23"/>
      <c r="Q62" s="23"/>
      <c r="R62" s="23"/>
      <c r="S62" s="23"/>
    </row>
    <row r="63" spans="1:19" ht="36" customHeight="1">
      <c r="A63" s="134"/>
      <c r="B63" s="23"/>
      <c r="C63" s="135"/>
      <c r="D63" s="136"/>
      <c r="E63" s="136"/>
      <c r="F63" s="23"/>
      <c r="G63" s="23"/>
      <c r="H63" s="23"/>
      <c r="I63" s="23"/>
      <c r="J63" s="23"/>
      <c r="K63" s="23"/>
      <c r="L63" s="23"/>
      <c r="M63" s="23"/>
      <c r="N63" s="23"/>
      <c r="O63" s="23"/>
      <c r="P63" s="23"/>
      <c r="Q63" s="23"/>
      <c r="R63" s="23"/>
      <c r="S63" s="23"/>
    </row>
    <row r="64" spans="1:19" ht="36" customHeight="1">
      <c r="A64" s="134"/>
      <c r="B64" s="23"/>
      <c r="C64" s="135"/>
      <c r="D64" s="136"/>
      <c r="E64" s="136"/>
      <c r="F64" s="23"/>
      <c r="G64" s="23"/>
      <c r="H64" s="23"/>
      <c r="I64" s="23"/>
      <c r="J64" s="23"/>
      <c r="K64" s="23"/>
      <c r="L64" s="23"/>
      <c r="M64" s="23"/>
      <c r="N64" s="23"/>
      <c r="O64" s="23"/>
      <c r="P64" s="23"/>
      <c r="Q64" s="23"/>
      <c r="R64" s="23"/>
      <c r="S64" s="23"/>
    </row>
    <row r="65" spans="1:19" ht="36" customHeight="1">
      <c r="A65" s="134"/>
      <c r="B65" s="23"/>
      <c r="C65" s="135"/>
      <c r="D65" s="136"/>
      <c r="E65" s="136"/>
      <c r="F65" s="23"/>
      <c r="G65" s="23"/>
      <c r="H65" s="23"/>
      <c r="I65" s="23"/>
      <c r="J65" s="23"/>
      <c r="K65" s="23"/>
      <c r="L65" s="23"/>
      <c r="M65" s="23"/>
      <c r="N65" s="23"/>
      <c r="O65" s="23"/>
      <c r="P65" s="23"/>
      <c r="Q65" s="23"/>
      <c r="R65" s="23"/>
      <c r="S65" s="23"/>
    </row>
    <row r="66" spans="1:19" ht="36" customHeight="1">
      <c r="A66" s="134"/>
      <c r="B66" s="23"/>
      <c r="C66" s="135"/>
      <c r="D66" s="136"/>
      <c r="E66" s="136"/>
      <c r="F66" s="23"/>
      <c r="G66" s="23"/>
      <c r="H66" s="23"/>
      <c r="I66" s="23"/>
      <c r="J66" s="23"/>
      <c r="K66" s="23"/>
      <c r="L66" s="23"/>
      <c r="M66" s="23"/>
      <c r="N66" s="23"/>
      <c r="O66" s="23"/>
      <c r="P66" s="23"/>
      <c r="Q66" s="23"/>
      <c r="R66" s="23"/>
      <c r="S66" s="23"/>
    </row>
    <row r="67" spans="1:19" ht="36" customHeight="1">
      <c r="A67" s="134"/>
      <c r="B67" s="23"/>
      <c r="C67" s="135"/>
      <c r="D67" s="136"/>
      <c r="E67" s="136"/>
      <c r="F67" s="23"/>
      <c r="G67" s="23"/>
      <c r="H67" s="23"/>
      <c r="I67" s="23"/>
      <c r="J67" s="23"/>
      <c r="K67" s="23"/>
      <c r="L67" s="23"/>
      <c r="M67" s="23"/>
      <c r="N67" s="23"/>
      <c r="O67" s="23"/>
      <c r="P67" s="23"/>
      <c r="Q67" s="23"/>
      <c r="R67" s="23"/>
      <c r="S67" s="23"/>
    </row>
    <row r="68" spans="1:19" ht="36" customHeight="1">
      <c r="A68" s="134"/>
      <c r="B68" s="23"/>
      <c r="C68" s="135"/>
      <c r="D68" s="136"/>
      <c r="E68" s="136"/>
      <c r="F68" s="23"/>
      <c r="G68" s="23"/>
      <c r="H68" s="23"/>
      <c r="I68" s="23"/>
      <c r="J68" s="23"/>
      <c r="K68" s="23"/>
      <c r="L68" s="23"/>
      <c r="M68" s="23"/>
      <c r="N68" s="23"/>
      <c r="O68" s="23"/>
      <c r="P68" s="23"/>
      <c r="Q68" s="23"/>
      <c r="R68" s="23"/>
      <c r="S68" s="23"/>
    </row>
    <row r="69" spans="1:19" ht="36" customHeight="1">
      <c r="A69" s="134"/>
      <c r="B69" s="23"/>
      <c r="C69" s="135"/>
      <c r="D69" s="136"/>
      <c r="E69" s="136"/>
      <c r="F69" s="23"/>
      <c r="G69" s="23"/>
      <c r="H69" s="23"/>
      <c r="I69" s="23"/>
      <c r="J69" s="23"/>
      <c r="K69" s="23"/>
      <c r="L69" s="23"/>
      <c r="M69" s="23"/>
      <c r="N69" s="23"/>
      <c r="O69" s="23"/>
      <c r="P69" s="23"/>
      <c r="Q69" s="23"/>
      <c r="R69" s="23"/>
      <c r="S69" s="23"/>
    </row>
    <row r="70" spans="1:19" ht="36" customHeight="1">
      <c r="A70" s="134"/>
      <c r="B70" s="23"/>
      <c r="C70" s="135"/>
      <c r="D70" s="136"/>
      <c r="E70" s="136"/>
      <c r="F70" s="23"/>
      <c r="G70" s="23"/>
      <c r="H70" s="23"/>
      <c r="I70" s="23"/>
      <c r="J70" s="23"/>
      <c r="K70" s="23"/>
      <c r="L70" s="23"/>
      <c r="M70" s="23"/>
      <c r="N70" s="23"/>
      <c r="O70" s="23"/>
      <c r="P70" s="23"/>
      <c r="Q70" s="23"/>
      <c r="R70" s="23"/>
      <c r="S70" s="23"/>
    </row>
    <row r="71" spans="1:19" ht="36" customHeight="1">
      <c r="A71" s="134"/>
      <c r="B71" s="23"/>
      <c r="C71" s="135"/>
      <c r="D71" s="136"/>
      <c r="E71" s="136"/>
      <c r="F71" s="23"/>
      <c r="G71" s="23"/>
      <c r="H71" s="23"/>
      <c r="I71" s="23"/>
      <c r="J71" s="23"/>
      <c r="K71" s="23"/>
      <c r="L71" s="23"/>
      <c r="M71" s="23"/>
      <c r="N71" s="23"/>
      <c r="O71" s="23"/>
      <c r="P71" s="23"/>
      <c r="Q71" s="23"/>
      <c r="R71" s="23"/>
      <c r="S71" s="23"/>
    </row>
    <row r="72" spans="1:19" ht="36" customHeight="1">
      <c r="A72" s="134"/>
      <c r="B72" s="23"/>
      <c r="C72" s="135"/>
      <c r="D72" s="136"/>
      <c r="E72" s="136"/>
      <c r="F72" s="23"/>
      <c r="G72" s="23"/>
      <c r="H72" s="23"/>
      <c r="I72" s="23"/>
      <c r="J72" s="23"/>
      <c r="K72" s="23"/>
      <c r="L72" s="23"/>
      <c r="M72" s="23"/>
      <c r="N72" s="23"/>
      <c r="O72" s="23"/>
      <c r="P72" s="23"/>
      <c r="Q72" s="23"/>
      <c r="R72" s="23"/>
      <c r="S72" s="23"/>
    </row>
    <row r="73" spans="1:19" ht="36" customHeight="1">
      <c r="A73" s="134"/>
      <c r="B73" s="23"/>
      <c r="C73" s="135"/>
      <c r="D73" s="136"/>
      <c r="E73" s="136"/>
      <c r="F73" s="23"/>
      <c r="G73" s="23"/>
      <c r="H73" s="23"/>
      <c r="I73" s="23"/>
      <c r="J73" s="23"/>
      <c r="K73" s="23"/>
      <c r="L73" s="23"/>
      <c r="M73" s="23"/>
      <c r="N73" s="23"/>
      <c r="O73" s="23"/>
      <c r="P73" s="23"/>
      <c r="Q73" s="23"/>
      <c r="R73" s="23"/>
      <c r="S73" s="23"/>
    </row>
    <row r="74" spans="1:19" ht="36" customHeight="1">
      <c r="A74" s="134"/>
      <c r="B74" s="23"/>
      <c r="C74" s="135"/>
      <c r="D74" s="136"/>
      <c r="E74" s="136"/>
      <c r="F74" s="23"/>
      <c r="G74" s="23"/>
      <c r="H74" s="23"/>
      <c r="I74" s="23"/>
      <c r="J74" s="23"/>
      <c r="K74" s="23"/>
      <c r="L74" s="23"/>
      <c r="M74" s="23"/>
      <c r="N74" s="23"/>
      <c r="O74" s="23"/>
      <c r="P74" s="23"/>
      <c r="Q74" s="23"/>
      <c r="R74" s="23"/>
      <c r="S74" s="23"/>
    </row>
    <row r="75" spans="1:19" ht="36" customHeight="1">
      <c r="A75" s="134"/>
      <c r="B75" s="23"/>
      <c r="C75" s="135"/>
      <c r="D75" s="136"/>
      <c r="E75" s="136"/>
      <c r="F75" s="23"/>
      <c r="G75" s="23"/>
      <c r="H75" s="23"/>
      <c r="I75" s="23"/>
      <c r="J75" s="23"/>
      <c r="K75" s="23"/>
      <c r="L75" s="23"/>
      <c r="M75" s="23"/>
      <c r="N75" s="23"/>
      <c r="O75" s="23"/>
      <c r="P75" s="23"/>
      <c r="Q75" s="23"/>
      <c r="R75" s="23"/>
      <c r="S75" s="23"/>
    </row>
    <row r="76" spans="1:19" ht="36" customHeight="1">
      <c r="A76" s="134"/>
      <c r="B76" s="23"/>
      <c r="C76" s="135"/>
      <c r="D76" s="136"/>
      <c r="E76" s="136"/>
      <c r="F76" s="23"/>
      <c r="G76" s="23"/>
      <c r="H76" s="23"/>
      <c r="I76" s="23"/>
      <c r="J76" s="23"/>
      <c r="K76" s="23"/>
      <c r="L76" s="23"/>
      <c r="M76" s="23"/>
      <c r="N76" s="23"/>
      <c r="O76" s="23"/>
      <c r="P76" s="23"/>
      <c r="Q76" s="23"/>
      <c r="R76" s="23"/>
      <c r="S76" s="23"/>
    </row>
    <row r="77" spans="1:19" ht="36" customHeight="1">
      <c r="A77" s="134"/>
      <c r="B77" s="23"/>
      <c r="C77" s="135"/>
      <c r="D77" s="136"/>
      <c r="E77" s="136"/>
      <c r="F77" s="23"/>
      <c r="G77" s="23"/>
      <c r="H77" s="23"/>
      <c r="I77" s="23"/>
      <c r="J77" s="23"/>
      <c r="K77" s="23"/>
      <c r="L77" s="23"/>
      <c r="M77" s="23"/>
      <c r="N77" s="23"/>
      <c r="O77" s="23"/>
      <c r="P77" s="23"/>
      <c r="Q77" s="23"/>
      <c r="R77" s="23"/>
      <c r="S77" s="23"/>
    </row>
    <row r="78" spans="1:19" ht="36" customHeight="1">
      <c r="A78" s="134"/>
      <c r="B78" s="23"/>
      <c r="C78" s="135"/>
      <c r="D78" s="136"/>
      <c r="E78" s="136"/>
      <c r="F78" s="23"/>
      <c r="G78" s="23"/>
      <c r="H78" s="23"/>
      <c r="I78" s="23"/>
      <c r="J78" s="23"/>
      <c r="K78" s="23"/>
      <c r="L78" s="23"/>
      <c r="M78" s="23"/>
      <c r="N78" s="23"/>
      <c r="O78" s="23"/>
      <c r="P78" s="23"/>
      <c r="Q78" s="23"/>
      <c r="R78" s="23"/>
      <c r="S78" s="23"/>
    </row>
    <row r="79" spans="1:19" ht="36" customHeight="1">
      <c r="A79" s="134"/>
      <c r="B79" s="23"/>
      <c r="C79" s="135"/>
      <c r="D79" s="136"/>
      <c r="E79" s="136"/>
      <c r="F79" s="23"/>
      <c r="G79" s="23"/>
      <c r="H79" s="23"/>
      <c r="I79" s="23"/>
      <c r="J79" s="23"/>
      <c r="K79" s="23"/>
      <c r="L79" s="23"/>
      <c r="M79" s="23"/>
      <c r="N79" s="23"/>
      <c r="O79" s="23"/>
      <c r="P79" s="23"/>
      <c r="Q79" s="23"/>
      <c r="R79" s="23"/>
      <c r="S79" s="23"/>
    </row>
    <row r="80" spans="1:19" ht="36" customHeight="1">
      <c r="A80" s="134"/>
      <c r="B80" s="23"/>
      <c r="C80" s="135"/>
      <c r="D80" s="136"/>
      <c r="E80" s="136"/>
      <c r="F80" s="23"/>
      <c r="G80" s="23"/>
      <c r="H80" s="23"/>
      <c r="I80" s="23"/>
      <c r="J80" s="23"/>
      <c r="K80" s="23"/>
      <c r="L80" s="23"/>
      <c r="M80" s="23"/>
      <c r="N80" s="23"/>
      <c r="O80" s="23"/>
      <c r="P80" s="23"/>
      <c r="Q80" s="23"/>
      <c r="R80" s="23"/>
      <c r="S80" s="23"/>
    </row>
    <row r="81" spans="1:19" ht="36" customHeight="1">
      <c r="A81" s="134"/>
      <c r="B81" s="23"/>
      <c r="C81" s="135"/>
      <c r="D81" s="136"/>
      <c r="E81" s="136"/>
      <c r="F81" s="23"/>
      <c r="G81" s="23"/>
      <c r="H81" s="23"/>
      <c r="I81" s="23"/>
      <c r="J81" s="23"/>
      <c r="K81" s="23"/>
      <c r="L81" s="23"/>
      <c r="M81" s="23"/>
      <c r="N81" s="23"/>
      <c r="O81" s="23"/>
      <c r="P81" s="23"/>
      <c r="Q81" s="23"/>
      <c r="R81" s="23"/>
      <c r="S81" s="23"/>
    </row>
    <row r="82" spans="1:19" ht="36" customHeight="1">
      <c r="A82" s="134"/>
      <c r="B82" s="23"/>
      <c r="C82" s="135"/>
      <c r="D82" s="136"/>
      <c r="E82" s="136"/>
      <c r="F82" s="23"/>
      <c r="G82" s="23"/>
      <c r="H82" s="23"/>
      <c r="I82" s="23"/>
      <c r="J82" s="23"/>
      <c r="K82" s="23"/>
      <c r="L82" s="23"/>
      <c r="M82" s="23"/>
      <c r="N82" s="23"/>
      <c r="O82" s="23"/>
      <c r="P82" s="23"/>
      <c r="Q82" s="23"/>
      <c r="R82" s="23"/>
      <c r="S82" s="23"/>
    </row>
    <row r="83" spans="1:19" ht="36" customHeight="1">
      <c r="A83" s="134"/>
      <c r="B83" s="23"/>
      <c r="C83" s="135"/>
      <c r="D83" s="136"/>
      <c r="E83" s="136"/>
      <c r="F83" s="23"/>
      <c r="G83" s="23"/>
      <c r="H83" s="23"/>
      <c r="I83" s="23"/>
      <c r="J83" s="23"/>
      <c r="K83" s="23"/>
      <c r="L83" s="23"/>
      <c r="M83" s="23"/>
      <c r="N83" s="23"/>
      <c r="O83" s="23"/>
      <c r="P83" s="23"/>
      <c r="Q83" s="23"/>
      <c r="R83" s="23"/>
      <c r="S83" s="23"/>
    </row>
    <row r="84" spans="1:19" ht="36" customHeight="1">
      <c r="A84" s="134"/>
      <c r="B84" s="23"/>
      <c r="C84" s="135"/>
      <c r="D84" s="136"/>
      <c r="E84" s="136"/>
      <c r="F84" s="23"/>
      <c r="G84" s="23"/>
      <c r="H84" s="23"/>
      <c r="I84" s="23"/>
      <c r="J84" s="23"/>
      <c r="K84" s="23"/>
      <c r="L84" s="23"/>
      <c r="M84" s="23"/>
      <c r="N84" s="23"/>
      <c r="O84" s="23"/>
      <c r="P84" s="23"/>
      <c r="Q84" s="23"/>
      <c r="R84" s="23"/>
      <c r="S84" s="23"/>
    </row>
    <row r="85" spans="1:19" ht="36" customHeight="1">
      <c r="A85" s="134"/>
      <c r="B85" s="23"/>
      <c r="C85" s="135"/>
      <c r="D85" s="136"/>
      <c r="E85" s="136"/>
      <c r="F85" s="23"/>
      <c r="G85" s="23"/>
      <c r="H85" s="23"/>
      <c r="I85" s="23"/>
      <c r="J85" s="23"/>
      <c r="K85" s="23"/>
      <c r="L85" s="23"/>
      <c r="M85" s="23"/>
      <c r="N85" s="23"/>
      <c r="O85" s="23"/>
      <c r="P85" s="23"/>
      <c r="Q85" s="23"/>
      <c r="R85" s="23"/>
      <c r="S85" s="23"/>
    </row>
    <row r="86" spans="1:19" ht="36" customHeight="1">
      <c r="A86" s="134"/>
      <c r="B86" s="23"/>
      <c r="C86" s="135"/>
      <c r="D86" s="136"/>
      <c r="E86" s="136"/>
      <c r="F86" s="23"/>
      <c r="G86" s="23"/>
      <c r="H86" s="23"/>
      <c r="I86" s="23"/>
      <c r="J86" s="23"/>
      <c r="K86" s="23"/>
      <c r="L86" s="23"/>
      <c r="M86" s="23"/>
      <c r="N86" s="23"/>
      <c r="O86" s="23"/>
      <c r="P86" s="23"/>
      <c r="Q86" s="23"/>
      <c r="R86" s="23"/>
      <c r="S86" s="23"/>
    </row>
    <row r="87" spans="1:19" ht="36" customHeight="1">
      <c r="A87" s="134"/>
      <c r="B87" s="23"/>
      <c r="C87" s="135"/>
      <c r="D87" s="136"/>
      <c r="E87" s="136"/>
      <c r="F87" s="23"/>
      <c r="G87" s="23"/>
      <c r="H87" s="23"/>
      <c r="I87" s="23"/>
      <c r="J87" s="23"/>
      <c r="K87" s="23"/>
      <c r="L87" s="23"/>
      <c r="M87" s="23"/>
      <c r="N87" s="23"/>
      <c r="O87" s="23"/>
      <c r="P87" s="23"/>
      <c r="Q87" s="23"/>
      <c r="R87" s="23"/>
      <c r="S87" s="23"/>
    </row>
    <row r="88" spans="1:19" ht="36" customHeight="1">
      <c r="A88" s="134"/>
      <c r="B88" s="23"/>
      <c r="C88" s="135"/>
      <c r="D88" s="136"/>
      <c r="E88" s="136"/>
      <c r="F88" s="23"/>
      <c r="G88" s="23"/>
      <c r="H88" s="23"/>
      <c r="I88" s="23"/>
      <c r="J88" s="23"/>
      <c r="K88" s="23"/>
      <c r="L88" s="23"/>
      <c r="M88" s="23"/>
      <c r="N88" s="23"/>
      <c r="O88" s="23"/>
      <c r="P88" s="23"/>
      <c r="Q88" s="23"/>
      <c r="R88" s="23"/>
      <c r="S88" s="23"/>
    </row>
    <row r="89" spans="1:19" ht="36" customHeight="1">
      <c r="A89" s="134"/>
      <c r="B89" s="23"/>
      <c r="C89" s="135"/>
      <c r="D89" s="136"/>
      <c r="E89" s="136"/>
      <c r="F89" s="23"/>
      <c r="G89" s="23"/>
      <c r="H89" s="23"/>
      <c r="I89" s="23"/>
      <c r="J89" s="23"/>
      <c r="K89" s="23"/>
      <c r="L89" s="23"/>
      <c r="M89" s="23"/>
      <c r="N89" s="23"/>
      <c r="O89" s="23"/>
      <c r="P89" s="23"/>
      <c r="Q89" s="23"/>
      <c r="R89" s="23"/>
      <c r="S89" s="23"/>
    </row>
    <row r="90" spans="1:19" ht="36" customHeight="1">
      <c r="A90" s="134"/>
      <c r="B90" s="23"/>
      <c r="C90" s="135"/>
      <c r="D90" s="136"/>
      <c r="E90" s="136"/>
      <c r="F90" s="23"/>
      <c r="G90" s="23"/>
      <c r="H90" s="23"/>
      <c r="I90" s="23"/>
      <c r="J90" s="23"/>
      <c r="K90" s="23"/>
      <c r="L90" s="23"/>
      <c r="M90" s="23"/>
      <c r="N90" s="23"/>
      <c r="O90" s="23"/>
      <c r="P90" s="23"/>
      <c r="Q90" s="23"/>
      <c r="R90" s="23"/>
      <c r="S90" s="23"/>
    </row>
    <row r="91" spans="1:19" ht="36" customHeight="1">
      <c r="A91" s="134"/>
      <c r="B91" s="23"/>
      <c r="C91" s="135"/>
      <c r="D91" s="136"/>
      <c r="E91" s="136"/>
      <c r="F91" s="23"/>
      <c r="G91" s="23"/>
      <c r="H91" s="23"/>
      <c r="I91" s="23"/>
      <c r="J91" s="23"/>
      <c r="K91" s="23"/>
      <c r="L91" s="23"/>
      <c r="M91" s="23"/>
      <c r="N91" s="23"/>
      <c r="O91" s="23"/>
      <c r="P91" s="23"/>
      <c r="Q91" s="23"/>
      <c r="R91" s="23"/>
      <c r="S91" s="23"/>
    </row>
    <row r="92" spans="1:19" ht="36" customHeight="1">
      <c r="A92" s="134"/>
      <c r="B92" s="23"/>
      <c r="C92" s="135"/>
      <c r="D92" s="136"/>
      <c r="E92" s="136"/>
      <c r="F92" s="23"/>
      <c r="G92" s="23"/>
      <c r="H92" s="23"/>
      <c r="I92" s="23"/>
      <c r="J92" s="23"/>
      <c r="K92" s="23"/>
      <c r="L92" s="23"/>
      <c r="M92" s="23"/>
      <c r="N92" s="23"/>
      <c r="O92" s="23"/>
      <c r="P92" s="23"/>
      <c r="Q92" s="23"/>
      <c r="R92" s="23"/>
      <c r="S92" s="23"/>
    </row>
    <row r="93" spans="1:19" ht="36" customHeight="1">
      <c r="A93" s="134"/>
      <c r="B93" s="23"/>
      <c r="C93" s="135"/>
      <c r="D93" s="136"/>
      <c r="E93" s="136"/>
      <c r="F93" s="23"/>
      <c r="G93" s="23"/>
      <c r="H93" s="23"/>
      <c r="I93" s="23"/>
      <c r="J93" s="23"/>
      <c r="K93" s="23"/>
      <c r="L93" s="23"/>
      <c r="M93" s="23"/>
      <c r="N93" s="23"/>
      <c r="O93" s="23"/>
      <c r="P93" s="23"/>
      <c r="Q93" s="23"/>
      <c r="R93" s="23"/>
      <c r="S93" s="23"/>
    </row>
    <row r="94" spans="1:19" ht="36" customHeight="1">
      <c r="A94" s="134"/>
      <c r="B94" s="23"/>
      <c r="C94" s="135"/>
      <c r="D94" s="136"/>
      <c r="E94" s="136"/>
      <c r="F94" s="23"/>
      <c r="G94" s="23"/>
      <c r="H94" s="23"/>
      <c r="I94" s="23"/>
      <c r="J94" s="23"/>
      <c r="K94" s="23"/>
      <c r="L94" s="23"/>
      <c r="M94" s="23"/>
      <c r="N94" s="23"/>
      <c r="O94" s="23"/>
      <c r="P94" s="23"/>
      <c r="Q94" s="23"/>
      <c r="R94" s="23"/>
      <c r="S94" s="23"/>
    </row>
    <row r="95" spans="1:19" ht="36" customHeight="1">
      <c r="A95" s="134"/>
      <c r="B95" s="23"/>
      <c r="C95" s="135"/>
      <c r="D95" s="136"/>
      <c r="E95" s="136"/>
      <c r="F95" s="23"/>
      <c r="G95" s="23"/>
      <c r="H95" s="23"/>
      <c r="I95" s="23"/>
      <c r="J95" s="23"/>
      <c r="K95" s="23"/>
      <c r="L95" s="23"/>
      <c r="M95" s="23"/>
      <c r="N95" s="23"/>
      <c r="O95" s="23"/>
      <c r="P95" s="23"/>
      <c r="Q95" s="23"/>
      <c r="R95" s="23"/>
      <c r="S95" s="23"/>
    </row>
    <row r="96" spans="1:19" ht="36" customHeight="1">
      <c r="A96" s="134"/>
      <c r="B96" s="23"/>
      <c r="C96" s="135"/>
      <c r="D96" s="136"/>
      <c r="E96" s="136"/>
      <c r="F96" s="23"/>
      <c r="G96" s="23"/>
      <c r="H96" s="23"/>
      <c r="I96" s="23"/>
      <c r="J96" s="23"/>
      <c r="K96" s="23"/>
      <c r="L96" s="23"/>
      <c r="M96" s="23"/>
      <c r="N96" s="23"/>
      <c r="O96" s="23"/>
      <c r="P96" s="23"/>
      <c r="Q96" s="23"/>
      <c r="R96" s="23"/>
      <c r="S96" s="23"/>
    </row>
    <row r="97" spans="1:19" ht="36" customHeight="1">
      <c r="A97" s="134"/>
      <c r="B97" s="23"/>
      <c r="C97" s="135"/>
      <c r="D97" s="136"/>
      <c r="E97" s="136"/>
      <c r="F97" s="23"/>
      <c r="G97" s="23"/>
      <c r="H97" s="23"/>
      <c r="I97" s="23"/>
      <c r="J97" s="23"/>
      <c r="K97" s="23"/>
      <c r="L97" s="23"/>
      <c r="M97" s="23"/>
      <c r="N97" s="23"/>
      <c r="O97" s="23"/>
      <c r="P97" s="23"/>
      <c r="Q97" s="23"/>
      <c r="R97" s="23"/>
      <c r="S97" s="23"/>
    </row>
    <row r="98" spans="1:19" ht="36" customHeight="1">
      <c r="A98" s="134"/>
      <c r="B98" s="23"/>
      <c r="C98" s="135"/>
      <c r="D98" s="136"/>
      <c r="E98" s="136"/>
      <c r="F98" s="23"/>
      <c r="G98" s="23"/>
      <c r="H98" s="23"/>
      <c r="I98" s="23"/>
      <c r="J98" s="23"/>
      <c r="K98" s="23"/>
      <c r="L98" s="23"/>
      <c r="M98" s="23"/>
      <c r="N98" s="23"/>
      <c r="O98" s="23"/>
      <c r="P98" s="23"/>
      <c r="Q98" s="23"/>
      <c r="R98" s="23"/>
      <c r="S98" s="23"/>
    </row>
    <row r="99" spans="1:19" ht="36" customHeight="1">
      <c r="A99" s="134"/>
      <c r="B99" s="23"/>
      <c r="C99" s="135"/>
      <c r="D99" s="136"/>
      <c r="E99" s="136"/>
      <c r="F99" s="23"/>
      <c r="G99" s="23"/>
      <c r="H99" s="23"/>
      <c r="I99" s="23"/>
      <c r="J99" s="23"/>
      <c r="K99" s="23"/>
      <c r="L99" s="23"/>
      <c r="M99" s="23"/>
      <c r="N99" s="23"/>
      <c r="O99" s="23"/>
      <c r="P99" s="23"/>
      <c r="Q99" s="23"/>
      <c r="R99" s="23"/>
      <c r="S99" s="23"/>
    </row>
  </sheetData>
  <mergeCells count="2">
    <mergeCell ref="A3:S3"/>
    <mergeCell ref="A2:S2"/>
  </mergeCells>
  <phoneticPr fontId="25"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C28EBA5B-688E-4C24-AFC7-0E1BDE949ED9}">
          <x14:formula1>
            <xm:f>'NO SE EDITA'!$K$3:$K$6</xm:f>
          </x14:formula1>
          <xm:sqref>D5:D99</xm:sqref>
        </x14:dataValidation>
        <x14:dataValidation type="list" allowBlank="1" showInputMessage="1" showErrorMessage="1" xr:uid="{A08B2A29-60CC-4ACA-AD38-67D28FD2F97F}">
          <x14:formula1>
            <xm:f>'NO SE EDITA'!$C$3:$C$4</xm:f>
          </x14:formula1>
          <xm:sqref>H5:H99</xm:sqref>
        </x14:dataValidation>
        <x14:dataValidation type="list" allowBlank="1" showInputMessage="1" showErrorMessage="1" xr:uid="{18E0A349-EFFF-4849-99CC-8062EE154E2E}">
          <x14:formula1>
            <xm:f>'NO SE EDITA'!$E$3</xm:f>
          </x14:formula1>
          <xm:sqref>K5:K99</xm:sqref>
        </x14:dataValidation>
        <x14:dataValidation type="list" allowBlank="1" showInputMessage="1" showErrorMessage="1" xr:uid="{82E5964A-B2B1-41B8-944F-6F0158EC9D47}">
          <x14:formula1>
            <xm:f>'NO SE EDITA'!$G$3:$G$5</xm:f>
          </x14:formula1>
          <xm:sqref>L5:L99</xm:sqref>
        </x14:dataValidation>
        <x14:dataValidation type="list" allowBlank="1" showInputMessage="1" showErrorMessage="1" xr:uid="{F3603A1E-A439-4DE8-BC05-26DB28A1A434}">
          <x14:formula1>
            <xm:f>'NO SE EDITA'!$I$3:$I$4</xm:f>
          </x14:formula1>
          <xm:sqref>Q5:Q99</xm:sqref>
        </x14:dataValidation>
        <x14:dataValidation type="list" allowBlank="1" showInputMessage="1" showErrorMessage="1" xr:uid="{2191B1E0-ABC9-41A4-9D50-5449364780BA}">
          <x14:formula1>
            <xm:f>'NO SE EDITA'!$L$3:$L$6</xm:f>
          </x14:formula1>
          <xm:sqref>E5:E99</xm:sqref>
        </x14:dataValidation>
        <x14:dataValidation type="list" allowBlank="1" showInputMessage="1" showErrorMessage="1" xr:uid="{FE6D9DD7-6527-4ABE-AE78-9971578D5EFF}">
          <x14:formula1>
            <xm:f>'NO SE EDITA'!$J$3</xm:f>
          </x14:formula1>
          <xm:sqref>C5:C99</xm:sqref>
        </x14:dataValidation>
        <x14:dataValidation type="list" allowBlank="1" showInputMessage="1" showErrorMessage="1" xr:uid="{37832293-2E73-4641-A90D-571A91DEA79D}">
          <x14:formula1>
            <xm:f>'NO SE EDITA'!$N$3:$N$7</xm:f>
          </x14:formula1>
          <xm:sqref>F5:F99</xm:sqref>
        </x14:dataValidation>
        <x14:dataValidation type="list" allowBlank="1" showInputMessage="1" showErrorMessage="1" xr:uid="{7B5F2046-CD35-451A-B435-EE75045DDD4D}">
          <x14:formula1>
            <xm:f>'NO SE EDITA'!$O$3:$O$6</xm:f>
          </x14:formula1>
          <xm:sqref>A5:A99</xm:sqref>
        </x14:dataValidation>
        <x14:dataValidation type="list" allowBlank="1" showInputMessage="1" showErrorMessage="1" xr:uid="{DEADB2C3-856A-4D81-8AD8-9B8A9D1C3C2B}">
          <x14:formula1>
            <xm:f>'NO SE EDITA'!$P$3</xm:f>
          </x14:formula1>
          <xm:sqref>R5:R99</xm:sqref>
        </x14:dataValidation>
        <x14:dataValidation type="list" allowBlank="1" showInputMessage="1" showErrorMessage="1" xr:uid="{47A3EAB4-713F-453A-89CE-547F2E6DDCBB}">
          <x14:formula1>
            <xm:f>'NO SE EDITA'!$Q$3:$Q$48</xm:f>
          </x14:formula1>
          <xm:sqref>S5:S99</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20"/>
  <sheetViews>
    <sheetView topLeftCell="A10" zoomScale="89" zoomScaleNormal="89" workbookViewId="0">
      <selection activeCell="B12" sqref="B12:F12"/>
    </sheetView>
  </sheetViews>
  <sheetFormatPr baseColWidth="10" defaultColWidth="9.33203125" defaultRowHeight="12.75"/>
  <cols>
    <col min="1" max="1" width="20.5" style="124" customWidth="1"/>
    <col min="2" max="3" width="10.1640625" style="124" customWidth="1"/>
    <col min="4" max="4" width="20.6640625" style="124" customWidth="1"/>
    <col min="5" max="5" width="30.6640625" style="124" customWidth="1"/>
    <col min="6" max="6" width="25.5" style="124" customWidth="1"/>
    <col min="7" max="16384" width="9.33203125" style="124"/>
  </cols>
  <sheetData>
    <row r="1" spans="1:17" ht="27.6" customHeight="1">
      <c r="A1" s="654" t="s">
        <v>7</v>
      </c>
      <c r="B1" s="655"/>
      <c r="C1" s="655"/>
      <c r="D1" s="655"/>
      <c r="E1" s="655"/>
      <c r="F1" s="656"/>
    </row>
    <row r="2" spans="1:17" ht="26.85" customHeight="1">
      <c r="A2" s="657" t="s">
        <v>32</v>
      </c>
      <c r="B2" s="658"/>
      <c r="C2" s="658"/>
      <c r="D2" s="658"/>
      <c r="E2" s="658"/>
      <c r="F2" s="659"/>
    </row>
    <row r="3" spans="1:17" ht="12.75" customHeight="1">
      <c r="A3" s="660" t="s">
        <v>357</v>
      </c>
      <c r="B3" s="661"/>
      <c r="C3" s="661"/>
      <c r="D3" s="661"/>
      <c r="E3" s="661"/>
      <c r="F3" s="662"/>
    </row>
    <row r="4" spans="1:17" ht="24.75" customHeight="1">
      <c r="A4" s="663" t="s">
        <v>33</v>
      </c>
      <c r="B4" s="664"/>
      <c r="C4" s="665"/>
      <c r="D4" s="666" t="s">
        <v>448</v>
      </c>
      <c r="E4" s="667"/>
      <c r="F4" s="477"/>
      <c r="O4" s="302"/>
      <c r="P4" s="651"/>
      <c r="Q4" s="651"/>
    </row>
    <row r="5" spans="1:17" ht="24.75" customHeight="1">
      <c r="A5" s="663" t="s">
        <v>34</v>
      </c>
      <c r="B5" s="664"/>
      <c r="C5" s="665"/>
      <c r="D5" s="231" t="s">
        <v>520</v>
      </c>
      <c r="E5" s="231"/>
      <c r="F5" s="231"/>
      <c r="O5" s="652"/>
      <c r="P5" s="652"/>
      <c r="Q5" s="652"/>
    </row>
    <row r="6" spans="1:17" ht="24.75" customHeight="1">
      <c r="A6" s="663" t="s">
        <v>35</v>
      </c>
      <c r="B6" s="664"/>
      <c r="C6" s="665"/>
      <c r="D6" s="668" t="s">
        <v>523</v>
      </c>
      <c r="E6" s="667"/>
      <c r="F6" s="477"/>
      <c r="O6" s="653"/>
      <c r="P6" s="651"/>
      <c r="Q6" s="651"/>
    </row>
    <row r="7" spans="1:17" ht="24.75" customHeight="1">
      <c r="A7" s="663" t="s">
        <v>36</v>
      </c>
      <c r="B7" s="664"/>
      <c r="C7" s="665"/>
      <c r="D7" s="231" t="s">
        <v>521</v>
      </c>
      <c r="E7" s="231"/>
      <c r="F7" s="231"/>
      <c r="O7" s="652"/>
      <c r="P7" s="652"/>
      <c r="Q7" s="652"/>
    </row>
    <row r="8" spans="1:17" ht="24.75" customHeight="1">
      <c r="A8" s="663" t="s">
        <v>37</v>
      </c>
      <c r="B8" s="664"/>
      <c r="C8" s="665"/>
      <c r="D8" s="363" t="s">
        <v>347</v>
      </c>
      <c r="E8" s="364"/>
      <c r="F8" s="365"/>
    </row>
    <row r="9" spans="1:17" ht="12.75" customHeight="1">
      <c r="A9" s="660" t="s">
        <v>358</v>
      </c>
      <c r="B9" s="661"/>
      <c r="C9" s="661"/>
      <c r="D9" s="661"/>
      <c r="E9" s="661"/>
      <c r="F9" s="662"/>
    </row>
    <row r="10" spans="1:17" ht="12.75" customHeight="1">
      <c r="A10" s="157" t="s">
        <v>359</v>
      </c>
      <c r="B10" s="669" t="s">
        <v>474</v>
      </c>
      <c r="C10" s="670"/>
      <c r="D10" s="670"/>
      <c r="E10" s="670"/>
      <c r="F10" s="671"/>
    </row>
    <row r="11" spans="1:17" ht="43.5" customHeight="1">
      <c r="A11" s="157" t="s">
        <v>360</v>
      </c>
      <c r="B11" s="672" t="s">
        <v>563</v>
      </c>
      <c r="C11" s="673"/>
      <c r="D11" s="673"/>
      <c r="E11" s="673"/>
      <c r="F11" s="674"/>
    </row>
    <row r="12" spans="1:17" ht="12.75" customHeight="1">
      <c r="A12" s="157" t="s">
        <v>361</v>
      </c>
      <c r="B12" s="675" t="s">
        <v>562</v>
      </c>
      <c r="C12" s="676"/>
      <c r="D12" s="676"/>
      <c r="E12" s="676"/>
      <c r="F12" s="677"/>
    </row>
    <row r="13" spans="1:17" ht="12.75" customHeight="1">
      <c r="A13" s="660" t="s">
        <v>362</v>
      </c>
      <c r="B13" s="661"/>
      <c r="C13" s="661"/>
      <c r="D13" s="661"/>
      <c r="E13" s="661"/>
      <c r="F13" s="662"/>
    </row>
    <row r="14" spans="1:17" ht="26.25" customHeight="1">
      <c r="A14" s="157" t="s">
        <v>363</v>
      </c>
      <c r="B14" s="678" t="s">
        <v>564</v>
      </c>
      <c r="C14" s="679"/>
      <c r="D14" s="679"/>
      <c r="E14" s="679"/>
      <c r="F14" s="680"/>
    </row>
    <row r="15" spans="1:17" ht="28.5" customHeight="1">
      <c r="A15" s="157" t="s">
        <v>364</v>
      </c>
      <c r="B15" s="678" t="s">
        <v>565</v>
      </c>
      <c r="C15" s="679"/>
      <c r="D15" s="679"/>
      <c r="E15" s="679"/>
      <c r="F15" s="680"/>
    </row>
    <row r="16" spans="1:17" ht="29.25" customHeight="1">
      <c r="A16" s="157" t="s">
        <v>365</v>
      </c>
      <c r="B16" s="678" t="s">
        <v>566</v>
      </c>
      <c r="C16" s="679"/>
      <c r="D16" s="679"/>
      <c r="E16" s="679"/>
      <c r="F16" s="680"/>
    </row>
    <row r="17" spans="1:6" ht="12.75" customHeight="1">
      <c r="A17" s="660" t="s">
        <v>366</v>
      </c>
      <c r="B17" s="661"/>
      <c r="C17" s="661"/>
      <c r="D17" s="661"/>
      <c r="E17" s="661"/>
      <c r="F17" s="662"/>
    </row>
    <row r="18" spans="1:6" ht="12.75" customHeight="1">
      <c r="A18" s="684" t="s">
        <v>367</v>
      </c>
      <c r="B18" s="685"/>
      <c r="C18" s="686">
        <v>2026</v>
      </c>
      <c r="D18" s="687"/>
      <c r="E18" s="687"/>
      <c r="F18" s="688"/>
    </row>
    <row r="19" spans="1:6" ht="48.75" customHeight="1">
      <c r="A19" s="689" t="s">
        <v>368</v>
      </c>
      <c r="B19" s="690"/>
      <c r="C19" s="691" t="s">
        <v>369</v>
      </c>
      <c r="D19" s="692"/>
      <c r="E19" s="157" t="s">
        <v>370</v>
      </c>
      <c r="F19" s="197" t="s">
        <v>371</v>
      </c>
    </row>
    <row r="20" spans="1:6" ht="101.25" customHeight="1">
      <c r="A20" s="681" t="s">
        <v>561</v>
      </c>
      <c r="B20" s="682"/>
      <c r="C20" s="682"/>
      <c r="D20" s="682"/>
      <c r="E20" s="682"/>
      <c r="F20" s="683"/>
    </row>
  </sheetData>
  <mergeCells count="31">
    <mergeCell ref="A20:F20"/>
    <mergeCell ref="A17:F17"/>
    <mergeCell ref="A18:B18"/>
    <mergeCell ref="C18:F18"/>
    <mergeCell ref="A19:B19"/>
    <mergeCell ref="C19:D19"/>
    <mergeCell ref="B12:F12"/>
    <mergeCell ref="A13:F13"/>
    <mergeCell ref="B14:F14"/>
    <mergeCell ref="B15:F15"/>
    <mergeCell ref="B16:F16"/>
    <mergeCell ref="A8:C8"/>
    <mergeCell ref="D8:F8"/>
    <mergeCell ref="A9:F9"/>
    <mergeCell ref="B10:F10"/>
    <mergeCell ref="B11:F11"/>
    <mergeCell ref="O4:Q4"/>
    <mergeCell ref="O5:Q5"/>
    <mergeCell ref="O6:Q6"/>
    <mergeCell ref="O7:Q7"/>
    <mergeCell ref="A1:F1"/>
    <mergeCell ref="A2:F2"/>
    <mergeCell ref="A3:F3"/>
    <mergeCell ref="A4:C4"/>
    <mergeCell ref="D4:F4"/>
    <mergeCell ref="A5:C5"/>
    <mergeCell ref="D5:F5"/>
    <mergeCell ref="A6:C6"/>
    <mergeCell ref="D6:F6"/>
    <mergeCell ref="A7:C7"/>
    <mergeCell ref="D7:F7"/>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zoomScale="70" zoomScaleNormal="70" zoomScaleSheetLayoutView="70" workbookViewId="0">
      <selection activeCell="A5" sqref="A5:C5"/>
    </sheetView>
  </sheetViews>
  <sheetFormatPr baseColWidth="10" defaultColWidth="9.33203125" defaultRowHeight="12.75"/>
  <cols>
    <col min="1" max="1" width="43.1640625" style="93" customWidth="1"/>
    <col min="2" max="2" width="37.83203125" style="93" customWidth="1"/>
    <col min="3" max="3" width="64.5" style="93" customWidth="1"/>
    <col min="4" max="16384" width="9.33203125" style="93"/>
  </cols>
  <sheetData>
    <row r="1" spans="1:3" ht="47.85" customHeight="1">
      <c r="A1" s="328" t="s">
        <v>378</v>
      </c>
      <c r="B1" s="329"/>
      <c r="C1" s="330"/>
    </row>
    <row r="2" spans="1:3" s="47" customFormat="1" ht="35.25" customHeight="1">
      <c r="A2" s="322" t="s">
        <v>9</v>
      </c>
      <c r="B2" s="323"/>
      <c r="C2" s="324"/>
    </row>
    <row r="3" spans="1:3" ht="54.75" customHeight="1">
      <c r="A3" s="325" t="s">
        <v>637</v>
      </c>
      <c r="B3" s="326"/>
      <c r="C3" s="327"/>
    </row>
    <row r="4" spans="1:3" s="47" customFormat="1" ht="27.75" customHeight="1">
      <c r="A4" s="322" t="s">
        <v>10</v>
      </c>
      <c r="B4" s="323"/>
      <c r="C4" s="324"/>
    </row>
    <row r="5" spans="1:3" ht="75.75" customHeight="1">
      <c r="A5" s="325" t="s">
        <v>635</v>
      </c>
      <c r="B5" s="326"/>
      <c r="C5" s="327"/>
    </row>
    <row r="6" spans="1:3" s="47" customFormat="1" ht="35.25" customHeight="1">
      <c r="A6" s="322" t="s">
        <v>11</v>
      </c>
      <c r="B6" s="323"/>
      <c r="C6" s="324"/>
    </row>
    <row r="7" spans="1:3" ht="409.5" customHeight="1">
      <c r="A7" s="334" t="s">
        <v>640</v>
      </c>
      <c r="B7" s="335"/>
      <c r="C7" s="336"/>
    </row>
    <row r="8" spans="1:3" s="47" customFormat="1" ht="35.25" customHeight="1">
      <c r="A8" s="269" t="s">
        <v>12</v>
      </c>
      <c r="B8" s="270"/>
      <c r="C8" s="271"/>
    </row>
    <row r="9" spans="1:3" ht="32.450000000000003" customHeight="1">
      <c r="A9" s="95" t="s">
        <v>13</v>
      </c>
      <c r="B9" s="95" t="s">
        <v>14</v>
      </c>
      <c r="C9" s="95" t="s">
        <v>15</v>
      </c>
    </row>
    <row r="10" spans="1:3" ht="180" customHeight="1">
      <c r="A10" s="94" t="s">
        <v>637</v>
      </c>
      <c r="B10" s="94" t="s">
        <v>635</v>
      </c>
      <c r="C10" s="206" t="s">
        <v>637</v>
      </c>
    </row>
    <row r="11" spans="1:3" s="47" customFormat="1" ht="35.25" customHeight="1">
      <c r="A11" s="269" t="s">
        <v>16</v>
      </c>
      <c r="B11" s="270"/>
      <c r="C11" s="271"/>
    </row>
    <row r="12" spans="1:3" ht="86.25" customHeight="1">
      <c r="A12" s="331" t="s">
        <v>442</v>
      </c>
      <c r="B12" s="332"/>
      <c r="C12" s="333"/>
    </row>
    <row r="13" spans="1:3" ht="23.1" customHeight="1"/>
  </sheetData>
  <mergeCells count="10">
    <mergeCell ref="A2:C2"/>
    <mergeCell ref="A3:C3"/>
    <mergeCell ref="A4:C4"/>
    <mergeCell ref="A1:C1"/>
    <mergeCell ref="A12:C12"/>
    <mergeCell ref="A5:C5"/>
    <mergeCell ref="A6:C6"/>
    <mergeCell ref="A7:C7"/>
    <mergeCell ref="A8:C8"/>
    <mergeCell ref="A11:C11"/>
  </mergeCells>
  <pageMargins left="0.7" right="0.7" top="0.75" bottom="0.75" header="0.3" footer="0.3"/>
  <pageSetup paperSize="9" scale="66"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C29C8-6D4E-4DFE-94E8-4A8F9A97B43C}">
  <dimension ref="A1:U60"/>
  <sheetViews>
    <sheetView zoomScale="55" zoomScaleNormal="55" workbookViewId="0">
      <selection activeCell="W12" sqref="W12"/>
    </sheetView>
  </sheetViews>
  <sheetFormatPr baseColWidth="10" defaultRowHeight="12.75"/>
  <cols>
    <col min="1" max="1" width="22.5" customWidth="1"/>
    <col min="2" max="2" width="24.6640625" customWidth="1"/>
    <col min="3" max="3" width="22.5" customWidth="1"/>
    <col min="4" max="4" width="25" customWidth="1"/>
    <col min="5" max="5" width="35.33203125" customWidth="1"/>
  </cols>
  <sheetData>
    <row r="1" spans="1:21" ht="18">
      <c r="A1" s="747" t="s">
        <v>51</v>
      </c>
      <c r="B1" s="747"/>
      <c r="C1" s="747"/>
      <c r="D1" s="747"/>
      <c r="E1" s="747"/>
      <c r="F1" s="747"/>
      <c r="G1" s="747"/>
      <c r="H1" s="747"/>
      <c r="I1" s="747"/>
      <c r="J1" s="747"/>
      <c r="K1" s="747"/>
      <c r="L1" s="747"/>
      <c r="M1" s="747"/>
      <c r="N1" s="747"/>
      <c r="O1" s="747"/>
      <c r="P1" s="747"/>
      <c r="Q1" s="747"/>
      <c r="R1" s="747"/>
      <c r="S1" s="747"/>
      <c r="T1" s="747"/>
      <c r="U1" s="748"/>
    </row>
    <row r="2" spans="1:21">
      <c r="A2" s="722" t="s">
        <v>33</v>
      </c>
      <c r="B2" s="722"/>
      <c r="C2" s="722"/>
      <c r="D2" s="722"/>
      <c r="E2" s="722"/>
      <c r="F2" s="722"/>
      <c r="G2" s="722"/>
      <c r="H2" s="722"/>
      <c r="I2" s="722"/>
      <c r="J2" s="722"/>
      <c r="K2" s="723" t="s">
        <v>69</v>
      </c>
      <c r="L2" s="724"/>
      <c r="M2" s="724"/>
      <c r="N2" s="724"/>
      <c r="O2" s="724"/>
      <c r="P2" s="724"/>
      <c r="Q2" s="724"/>
      <c r="R2" s="724"/>
      <c r="S2" s="724"/>
      <c r="T2" s="724"/>
      <c r="U2" s="725"/>
    </row>
    <row r="3" spans="1:21">
      <c r="A3" s="722" t="s">
        <v>34</v>
      </c>
      <c r="B3" s="722"/>
      <c r="C3" s="722"/>
      <c r="D3" s="722"/>
      <c r="E3" s="722"/>
      <c r="F3" s="722"/>
      <c r="G3" s="722"/>
      <c r="H3" s="722"/>
      <c r="I3" s="722"/>
      <c r="J3" s="722"/>
      <c r="K3" s="723" t="s">
        <v>69</v>
      </c>
      <c r="L3" s="724"/>
      <c r="M3" s="724"/>
      <c r="N3" s="724"/>
      <c r="O3" s="724"/>
      <c r="P3" s="724"/>
      <c r="Q3" s="724"/>
      <c r="R3" s="724"/>
      <c r="S3" s="724"/>
      <c r="T3" s="724"/>
      <c r="U3" s="725"/>
    </row>
    <row r="4" spans="1:21">
      <c r="A4" s="722" t="s">
        <v>35</v>
      </c>
      <c r="B4" s="722"/>
      <c r="C4" s="722"/>
      <c r="D4" s="722"/>
      <c r="E4" s="722"/>
      <c r="F4" s="722"/>
      <c r="G4" s="722"/>
      <c r="H4" s="722"/>
      <c r="I4" s="722"/>
      <c r="J4" s="722"/>
      <c r="K4" s="723" t="s">
        <v>69</v>
      </c>
      <c r="L4" s="724"/>
      <c r="M4" s="724"/>
      <c r="N4" s="724"/>
      <c r="O4" s="724"/>
      <c r="P4" s="724"/>
      <c r="Q4" s="724"/>
      <c r="R4" s="724"/>
      <c r="S4" s="724"/>
      <c r="T4" s="724"/>
      <c r="U4" s="725"/>
    </row>
    <row r="5" spans="1:21">
      <c r="A5" s="722" t="s">
        <v>36</v>
      </c>
      <c r="B5" s="722"/>
      <c r="C5" s="722"/>
      <c r="D5" s="722"/>
      <c r="E5" s="722"/>
      <c r="F5" s="722"/>
      <c r="G5" s="722"/>
      <c r="H5" s="722"/>
      <c r="I5" s="722"/>
      <c r="J5" s="722"/>
      <c r="K5" s="749" t="s">
        <v>70</v>
      </c>
      <c r="L5" s="750"/>
      <c r="M5" s="750"/>
      <c r="N5" s="750"/>
      <c r="O5" s="750"/>
      <c r="P5" s="750"/>
      <c r="Q5" s="750"/>
      <c r="R5" s="750"/>
      <c r="S5" s="750"/>
      <c r="T5" s="750"/>
      <c r="U5" s="751"/>
    </row>
    <row r="6" spans="1:21">
      <c r="A6" s="722" t="s">
        <v>37</v>
      </c>
      <c r="B6" s="722"/>
      <c r="C6" s="722"/>
      <c r="D6" s="722"/>
      <c r="E6" s="722"/>
      <c r="F6" s="722"/>
      <c r="G6" s="722"/>
      <c r="H6" s="722"/>
      <c r="I6" s="722"/>
      <c r="J6" s="722"/>
      <c r="K6" s="723"/>
      <c r="L6" s="724"/>
      <c r="M6" s="724"/>
      <c r="N6" s="724"/>
      <c r="O6" s="724"/>
      <c r="P6" s="724"/>
      <c r="Q6" s="724"/>
      <c r="R6" s="724"/>
      <c r="S6" s="724"/>
      <c r="T6" s="724"/>
      <c r="U6" s="725"/>
    </row>
    <row r="7" spans="1:21" ht="47.25" customHeight="1">
      <c r="A7" s="744" t="s">
        <v>179</v>
      </c>
      <c r="B7" s="745"/>
      <c r="C7" s="745"/>
      <c r="D7" s="745"/>
      <c r="E7" s="745"/>
      <c r="F7" s="745"/>
      <c r="G7" s="745"/>
      <c r="H7" s="745"/>
      <c r="I7" s="745"/>
      <c r="J7" s="745"/>
      <c r="K7" s="745"/>
      <c r="L7" s="745"/>
      <c r="M7" s="745"/>
      <c r="N7" s="745"/>
      <c r="O7" s="745"/>
      <c r="P7" s="745"/>
      <c r="Q7" s="745"/>
      <c r="R7" s="745"/>
      <c r="S7" s="745"/>
      <c r="T7" s="745"/>
      <c r="U7" s="746"/>
    </row>
    <row r="8" spans="1:21" ht="30.75" customHeight="1">
      <c r="A8" s="726" t="s">
        <v>164</v>
      </c>
      <c r="B8" s="709" t="s">
        <v>175</v>
      </c>
      <c r="C8" s="709" t="s">
        <v>166</v>
      </c>
      <c r="D8" s="709" t="s">
        <v>165</v>
      </c>
      <c r="E8" s="709" t="s">
        <v>156</v>
      </c>
      <c r="F8" s="727" t="s">
        <v>167</v>
      </c>
      <c r="G8" s="727"/>
      <c r="H8" s="727"/>
      <c r="I8" s="727"/>
      <c r="J8" s="727"/>
      <c r="K8" s="727"/>
      <c r="L8" s="727"/>
      <c r="M8" s="727"/>
      <c r="N8" s="727"/>
      <c r="O8" s="727"/>
      <c r="P8" s="727"/>
      <c r="Q8" s="727"/>
      <c r="R8" s="728"/>
      <c r="S8" s="732" t="s">
        <v>158</v>
      </c>
      <c r="T8" s="733"/>
      <c r="U8" s="734"/>
    </row>
    <row r="9" spans="1:21" ht="21" customHeight="1">
      <c r="A9" s="726"/>
      <c r="B9" s="709"/>
      <c r="C9" s="709"/>
      <c r="D9" s="709"/>
      <c r="E9" s="709"/>
      <c r="F9" s="40" t="s">
        <v>54</v>
      </c>
      <c r="G9" s="7" t="s">
        <v>55</v>
      </c>
      <c r="H9" s="8" t="s">
        <v>56</v>
      </c>
      <c r="I9" s="9" t="s">
        <v>57</v>
      </c>
      <c r="J9" s="9" t="s">
        <v>58</v>
      </c>
      <c r="K9" s="9" t="s">
        <v>59</v>
      </c>
      <c r="L9" s="8" t="s">
        <v>60</v>
      </c>
      <c r="M9" s="8" t="s">
        <v>61</v>
      </c>
      <c r="N9" s="8" t="s">
        <v>62</v>
      </c>
      <c r="O9" s="9" t="s">
        <v>63</v>
      </c>
      <c r="P9" s="9" t="s">
        <v>64</v>
      </c>
      <c r="Q9" s="41" t="s">
        <v>65</v>
      </c>
      <c r="R9" s="735" t="s">
        <v>26</v>
      </c>
      <c r="S9" s="736" t="s">
        <v>66</v>
      </c>
      <c r="T9" s="736" t="s">
        <v>67</v>
      </c>
      <c r="U9" s="737" t="s">
        <v>68</v>
      </c>
    </row>
    <row r="10" spans="1:21">
      <c r="A10" s="726"/>
      <c r="B10" s="709"/>
      <c r="C10" s="709"/>
      <c r="D10" s="709"/>
      <c r="E10" s="709"/>
      <c r="F10" s="738" t="s">
        <v>53</v>
      </c>
      <c r="G10" s="739"/>
      <c r="H10" s="739"/>
      <c r="I10" s="739"/>
      <c r="J10" s="739"/>
      <c r="K10" s="739"/>
      <c r="L10" s="739"/>
      <c r="M10" s="739"/>
      <c r="N10" s="739"/>
      <c r="O10" s="739"/>
      <c r="P10" s="739"/>
      <c r="Q10" s="740"/>
      <c r="R10" s="735"/>
      <c r="S10" s="736"/>
      <c r="T10" s="736"/>
      <c r="U10" s="737"/>
    </row>
    <row r="11" spans="1:21">
      <c r="A11" s="726"/>
      <c r="B11" s="709"/>
      <c r="C11" s="709"/>
      <c r="D11" s="709"/>
      <c r="E11" s="709"/>
      <c r="F11" s="741"/>
      <c r="G11" s="742"/>
      <c r="H11" s="742"/>
      <c r="I11" s="742"/>
      <c r="J11" s="742"/>
      <c r="K11" s="742"/>
      <c r="L11" s="742"/>
      <c r="M11" s="742"/>
      <c r="N11" s="742"/>
      <c r="O11" s="742"/>
      <c r="P11" s="742"/>
      <c r="Q11" s="743"/>
      <c r="R11" s="735"/>
      <c r="S11" s="736"/>
      <c r="T11" s="736"/>
      <c r="U11" s="737"/>
    </row>
    <row r="12" spans="1:21" ht="72" customHeight="1">
      <c r="A12" s="729" t="s">
        <v>178</v>
      </c>
      <c r="B12" s="730" t="s">
        <v>161</v>
      </c>
      <c r="C12" s="702" t="s">
        <v>157</v>
      </c>
      <c r="D12" s="10" t="s">
        <v>154</v>
      </c>
      <c r="E12" s="700" t="s">
        <v>103</v>
      </c>
      <c r="F12" s="11"/>
      <c r="G12" s="11"/>
      <c r="H12" s="15"/>
      <c r="I12" s="13"/>
      <c r="J12" s="13"/>
      <c r="K12" s="15">
        <v>15</v>
      </c>
      <c r="L12" s="13"/>
      <c r="M12" s="13"/>
      <c r="N12" s="15"/>
      <c r="O12" s="16"/>
      <c r="P12" s="13"/>
      <c r="Q12" s="15"/>
      <c r="R12" s="14">
        <f>SUM(F12:Q12)</f>
        <v>15</v>
      </c>
      <c r="S12" s="11">
        <f>SUM(R12)</f>
        <v>15</v>
      </c>
      <c r="T12" s="718">
        <f>'AE1'!H51</f>
        <v>21</v>
      </c>
      <c r="U12" s="720">
        <f>S13/S12</f>
        <v>0.8</v>
      </c>
    </row>
    <row r="13" spans="1:21" ht="70.5" customHeight="1">
      <c r="A13" s="729"/>
      <c r="B13" s="731"/>
      <c r="C13" s="716"/>
      <c r="D13" s="35" t="s">
        <v>155</v>
      </c>
      <c r="E13" s="717"/>
      <c r="F13" s="34"/>
      <c r="G13" s="34"/>
      <c r="H13" s="37"/>
      <c r="I13" s="38"/>
      <c r="J13" s="38"/>
      <c r="K13" s="37">
        <v>12</v>
      </c>
      <c r="L13" s="38"/>
      <c r="M13" s="38"/>
      <c r="N13" s="37"/>
      <c r="O13" s="38"/>
      <c r="P13" s="38"/>
      <c r="Q13" s="37"/>
      <c r="R13" s="39">
        <f>SUM(F13:Q13)</f>
        <v>12</v>
      </c>
      <c r="S13" s="34">
        <f>SUM(R13)</f>
        <v>12</v>
      </c>
      <c r="T13" s="719"/>
      <c r="U13" s="721"/>
    </row>
    <row r="14" spans="1:21" ht="24" customHeight="1">
      <c r="A14" s="709" t="s">
        <v>164</v>
      </c>
      <c r="B14" s="709" t="s">
        <v>175</v>
      </c>
      <c r="C14" s="709" t="s">
        <v>166</v>
      </c>
      <c r="D14" s="709" t="s">
        <v>165</v>
      </c>
      <c r="E14" s="709" t="s">
        <v>156</v>
      </c>
      <c r="F14" s="710" t="s">
        <v>168</v>
      </c>
      <c r="G14" s="711"/>
      <c r="H14" s="711"/>
      <c r="I14" s="711"/>
      <c r="J14" s="711"/>
      <c r="K14" s="711"/>
      <c r="L14" s="711"/>
      <c r="M14" s="711"/>
      <c r="N14" s="711"/>
      <c r="O14" s="711"/>
      <c r="P14" s="711"/>
      <c r="Q14" s="712"/>
      <c r="R14" s="713" t="s">
        <v>26</v>
      </c>
      <c r="S14" s="693" t="s">
        <v>66</v>
      </c>
      <c r="T14" s="693" t="s">
        <v>67</v>
      </c>
      <c r="U14" s="693" t="s">
        <v>68</v>
      </c>
    </row>
    <row r="15" spans="1:21" ht="38.25" customHeight="1">
      <c r="A15" s="709"/>
      <c r="B15" s="709"/>
      <c r="C15" s="709"/>
      <c r="D15" s="709"/>
      <c r="E15" s="709"/>
      <c r="F15" s="40" t="s">
        <v>54</v>
      </c>
      <c r="G15" s="7" t="s">
        <v>55</v>
      </c>
      <c r="H15" s="8" t="s">
        <v>56</v>
      </c>
      <c r="I15" s="9" t="s">
        <v>57</v>
      </c>
      <c r="J15" s="9" t="s">
        <v>58</v>
      </c>
      <c r="K15" s="9" t="s">
        <v>59</v>
      </c>
      <c r="L15" s="8" t="s">
        <v>60</v>
      </c>
      <c r="M15" s="8" t="s">
        <v>61</v>
      </c>
      <c r="N15" s="8" t="s">
        <v>62</v>
      </c>
      <c r="O15" s="9" t="s">
        <v>63</v>
      </c>
      <c r="P15" s="9" t="s">
        <v>64</v>
      </c>
      <c r="Q15" s="41" t="s">
        <v>65</v>
      </c>
      <c r="R15" s="714"/>
      <c r="S15" s="694"/>
      <c r="T15" s="694"/>
      <c r="U15" s="694"/>
    </row>
    <row r="16" spans="1:21" ht="62.25" customHeight="1">
      <c r="A16" s="695" t="s">
        <v>180</v>
      </c>
      <c r="B16" s="696" t="s">
        <v>187</v>
      </c>
      <c r="C16" s="702" t="s">
        <v>188</v>
      </c>
      <c r="D16" s="11" t="s">
        <v>189</v>
      </c>
      <c r="E16" s="700" t="s">
        <v>191</v>
      </c>
      <c r="F16" s="11"/>
      <c r="G16" s="11"/>
      <c r="H16" s="15"/>
      <c r="I16" s="13"/>
      <c r="J16" s="13"/>
      <c r="K16" s="15">
        <v>15</v>
      </c>
      <c r="L16" s="13"/>
      <c r="M16" s="13"/>
      <c r="N16" s="15"/>
      <c r="O16" s="16"/>
      <c r="P16" s="13"/>
      <c r="Q16" s="15"/>
      <c r="R16" s="14">
        <f>SUM(F16:Q16)</f>
        <v>15</v>
      </c>
      <c r="S16" s="11">
        <f>SUM(R16)</f>
        <v>15</v>
      </c>
      <c r="T16" s="718">
        <f>'AE1'!H55</f>
        <v>0</v>
      </c>
      <c r="U16" s="720">
        <f>S17/S16</f>
        <v>0.8</v>
      </c>
    </row>
    <row r="17" spans="1:21" ht="85.5" customHeight="1">
      <c r="A17" s="695"/>
      <c r="B17" s="715"/>
      <c r="C17" s="716"/>
      <c r="D17" s="34" t="s">
        <v>190</v>
      </c>
      <c r="E17" s="717"/>
      <c r="F17" s="34"/>
      <c r="G17" s="34"/>
      <c r="H17" s="37"/>
      <c r="I17" s="38"/>
      <c r="J17" s="38"/>
      <c r="K17" s="37">
        <v>12</v>
      </c>
      <c r="L17" s="38"/>
      <c r="M17" s="38"/>
      <c r="N17" s="37"/>
      <c r="O17" s="38"/>
      <c r="P17" s="38"/>
      <c r="Q17" s="37"/>
      <c r="R17" s="39">
        <f>SUM(F17:Q17)</f>
        <v>12</v>
      </c>
      <c r="S17" s="34">
        <f>SUM(R17)</f>
        <v>12</v>
      </c>
      <c r="T17" s="719"/>
      <c r="U17" s="721"/>
    </row>
    <row r="18" spans="1:21" ht="21.75" customHeight="1">
      <c r="A18" s="709" t="s">
        <v>164</v>
      </c>
      <c r="B18" s="709" t="s">
        <v>175</v>
      </c>
      <c r="C18" s="709" t="s">
        <v>166</v>
      </c>
      <c r="D18" s="709" t="s">
        <v>165</v>
      </c>
      <c r="E18" s="709" t="s">
        <v>156</v>
      </c>
      <c r="F18" s="710" t="s">
        <v>168</v>
      </c>
      <c r="G18" s="711"/>
      <c r="H18" s="711"/>
      <c r="I18" s="711"/>
      <c r="J18" s="711"/>
      <c r="K18" s="711"/>
      <c r="L18" s="711"/>
      <c r="M18" s="711"/>
      <c r="N18" s="711"/>
      <c r="O18" s="711"/>
      <c r="P18" s="711"/>
      <c r="Q18" s="712"/>
      <c r="R18" s="713" t="s">
        <v>26</v>
      </c>
      <c r="S18" s="693" t="s">
        <v>66</v>
      </c>
      <c r="T18" s="693" t="s">
        <v>67</v>
      </c>
      <c r="U18" s="693" t="s">
        <v>68</v>
      </c>
    </row>
    <row r="19" spans="1:21" ht="34.5" customHeight="1">
      <c r="A19" s="709"/>
      <c r="B19" s="709"/>
      <c r="C19" s="709"/>
      <c r="D19" s="709"/>
      <c r="E19" s="709"/>
      <c r="F19" s="40" t="s">
        <v>54</v>
      </c>
      <c r="G19" s="7" t="s">
        <v>55</v>
      </c>
      <c r="H19" s="8" t="s">
        <v>56</v>
      </c>
      <c r="I19" s="9" t="s">
        <v>57</v>
      </c>
      <c r="J19" s="9" t="s">
        <v>58</v>
      </c>
      <c r="K19" s="9" t="s">
        <v>59</v>
      </c>
      <c r="L19" s="8" t="s">
        <v>60</v>
      </c>
      <c r="M19" s="8" t="s">
        <v>61</v>
      </c>
      <c r="N19" s="8" t="s">
        <v>62</v>
      </c>
      <c r="O19" s="9" t="s">
        <v>63</v>
      </c>
      <c r="P19" s="9" t="s">
        <v>64</v>
      </c>
      <c r="Q19" s="41" t="s">
        <v>65</v>
      </c>
      <c r="R19" s="714"/>
      <c r="S19" s="694"/>
      <c r="T19" s="694"/>
      <c r="U19" s="694"/>
    </row>
    <row r="20" spans="1:21" ht="69" customHeight="1">
      <c r="A20" s="695" t="s">
        <v>181</v>
      </c>
      <c r="B20" s="696"/>
      <c r="C20" s="698"/>
      <c r="D20" s="10"/>
      <c r="E20" s="700"/>
      <c r="F20" s="11"/>
      <c r="G20" s="11"/>
      <c r="H20" s="15"/>
      <c r="I20" s="13"/>
      <c r="J20" s="13"/>
      <c r="K20" s="13"/>
      <c r="L20" s="13"/>
      <c r="M20" s="13"/>
      <c r="N20" s="13"/>
      <c r="O20" s="13"/>
      <c r="P20" s="16"/>
      <c r="Q20" s="13"/>
      <c r="R20" s="14"/>
      <c r="S20" s="11"/>
      <c r="T20" s="702"/>
      <c r="U20" s="704"/>
    </row>
    <row r="21" spans="1:21" ht="80.25" customHeight="1">
      <c r="A21" s="695"/>
      <c r="B21" s="697"/>
      <c r="C21" s="699"/>
      <c r="D21" s="10"/>
      <c r="E21" s="701"/>
      <c r="F21" s="11"/>
      <c r="G21" s="11"/>
      <c r="H21" s="12"/>
      <c r="I21" s="13"/>
      <c r="J21" s="13"/>
      <c r="K21" s="13"/>
      <c r="L21" s="13"/>
      <c r="M21" s="13"/>
      <c r="N21" s="13"/>
      <c r="O21" s="13"/>
      <c r="P21" s="13"/>
      <c r="Q21" s="13"/>
      <c r="R21" s="14"/>
      <c r="S21" s="11"/>
      <c r="T21" s="703"/>
      <c r="U21" s="705"/>
    </row>
    <row r="22" spans="1:21" ht="47.25" customHeight="1">
      <c r="A22" s="706" t="s">
        <v>182</v>
      </c>
      <c r="B22" s="707"/>
      <c r="C22" s="707"/>
      <c r="D22" s="707"/>
      <c r="E22" s="707"/>
      <c r="F22" s="707"/>
      <c r="G22" s="707"/>
      <c r="H22" s="707"/>
      <c r="I22" s="707"/>
      <c r="J22" s="707"/>
      <c r="K22" s="707"/>
      <c r="L22" s="707"/>
      <c r="M22" s="707"/>
      <c r="N22" s="707"/>
      <c r="O22" s="707"/>
      <c r="P22" s="707"/>
      <c r="Q22" s="707"/>
      <c r="R22" s="707"/>
      <c r="S22" s="707"/>
      <c r="T22" s="707"/>
      <c r="U22" s="708"/>
    </row>
    <row r="23" spans="1:21" ht="21.75" customHeight="1">
      <c r="A23" s="713" t="s">
        <v>164</v>
      </c>
      <c r="B23" s="713" t="s">
        <v>175</v>
      </c>
      <c r="C23" s="713" t="s">
        <v>166</v>
      </c>
      <c r="D23" s="713" t="s">
        <v>165</v>
      </c>
      <c r="E23" s="713" t="s">
        <v>156</v>
      </c>
      <c r="F23" s="710" t="s">
        <v>168</v>
      </c>
      <c r="G23" s="711"/>
      <c r="H23" s="711"/>
      <c r="I23" s="711"/>
      <c r="J23" s="711"/>
      <c r="K23" s="711"/>
      <c r="L23" s="711"/>
      <c r="M23" s="711"/>
      <c r="N23" s="711"/>
      <c r="O23" s="711"/>
      <c r="P23" s="711"/>
      <c r="Q23" s="712"/>
      <c r="R23" s="713" t="s">
        <v>26</v>
      </c>
      <c r="S23" s="693" t="s">
        <v>66</v>
      </c>
      <c r="T23" s="693" t="s">
        <v>67</v>
      </c>
      <c r="U23" s="693" t="s">
        <v>68</v>
      </c>
    </row>
    <row r="24" spans="1:21" ht="36.75" customHeight="1">
      <c r="A24" s="714"/>
      <c r="B24" s="714"/>
      <c r="C24" s="714"/>
      <c r="D24" s="714"/>
      <c r="E24" s="714"/>
      <c r="F24" s="40" t="s">
        <v>54</v>
      </c>
      <c r="G24" s="7" t="s">
        <v>55</v>
      </c>
      <c r="H24" s="8" t="s">
        <v>56</v>
      </c>
      <c r="I24" s="9" t="s">
        <v>57</v>
      </c>
      <c r="J24" s="9" t="s">
        <v>58</v>
      </c>
      <c r="K24" s="9" t="s">
        <v>59</v>
      </c>
      <c r="L24" s="8" t="s">
        <v>60</v>
      </c>
      <c r="M24" s="8" t="s">
        <v>61</v>
      </c>
      <c r="N24" s="8" t="s">
        <v>62</v>
      </c>
      <c r="O24" s="9" t="s">
        <v>63</v>
      </c>
      <c r="P24" s="9" t="s">
        <v>64</v>
      </c>
      <c r="Q24" s="41" t="s">
        <v>65</v>
      </c>
      <c r="R24" s="714"/>
      <c r="S24" s="694"/>
      <c r="T24" s="694"/>
      <c r="U24" s="694"/>
    </row>
    <row r="25" spans="1:21" ht="71.25" customHeight="1">
      <c r="A25" s="695" t="s">
        <v>198</v>
      </c>
      <c r="B25" s="696" t="s">
        <v>163</v>
      </c>
      <c r="C25" s="698"/>
      <c r="D25" s="35"/>
      <c r="E25" s="700"/>
      <c r="F25" s="11"/>
      <c r="G25" s="11"/>
      <c r="H25" s="15"/>
      <c r="I25" s="13"/>
      <c r="J25" s="13"/>
      <c r="K25" s="13"/>
      <c r="L25" s="13"/>
      <c r="M25" s="13"/>
      <c r="N25" s="13"/>
      <c r="O25" s="13"/>
      <c r="P25" s="16"/>
      <c r="Q25" s="13"/>
      <c r="R25" s="14"/>
      <c r="S25" s="11"/>
      <c r="T25" s="702"/>
      <c r="U25" s="704"/>
    </row>
    <row r="26" spans="1:21" ht="78" customHeight="1">
      <c r="A26" s="695"/>
      <c r="B26" s="697"/>
      <c r="C26" s="699"/>
      <c r="D26" s="36"/>
      <c r="E26" s="701"/>
      <c r="F26" s="11"/>
      <c r="G26" s="11"/>
      <c r="H26" s="12"/>
      <c r="I26" s="13"/>
      <c r="J26" s="13"/>
      <c r="K26" s="13"/>
      <c r="L26" s="13"/>
      <c r="M26" s="13"/>
      <c r="N26" s="13"/>
      <c r="O26" s="13"/>
      <c r="P26" s="13"/>
      <c r="Q26" s="13"/>
      <c r="R26" s="14"/>
      <c r="S26" s="11"/>
      <c r="T26" s="703"/>
      <c r="U26" s="705"/>
    </row>
    <row r="27" spans="1:21" ht="28.5" customHeight="1">
      <c r="A27" s="709" t="s">
        <v>164</v>
      </c>
      <c r="B27" s="709" t="s">
        <v>175</v>
      </c>
      <c r="C27" s="709" t="s">
        <v>166</v>
      </c>
      <c r="D27" s="709" t="s">
        <v>165</v>
      </c>
      <c r="E27" s="709" t="s">
        <v>156</v>
      </c>
      <c r="F27" s="710" t="s">
        <v>168</v>
      </c>
      <c r="G27" s="711"/>
      <c r="H27" s="711"/>
      <c r="I27" s="711"/>
      <c r="J27" s="711"/>
      <c r="K27" s="711"/>
      <c r="L27" s="711"/>
      <c r="M27" s="711"/>
      <c r="N27" s="711"/>
      <c r="O27" s="711"/>
      <c r="P27" s="711"/>
      <c r="Q27" s="712"/>
      <c r="R27" s="713" t="s">
        <v>26</v>
      </c>
      <c r="S27" s="693" t="s">
        <v>66</v>
      </c>
      <c r="T27" s="693" t="s">
        <v>67</v>
      </c>
      <c r="U27" s="693" t="s">
        <v>68</v>
      </c>
    </row>
    <row r="28" spans="1:21" ht="36" customHeight="1">
      <c r="A28" s="709"/>
      <c r="B28" s="709"/>
      <c r="C28" s="709"/>
      <c r="D28" s="709"/>
      <c r="E28" s="709"/>
      <c r="F28" s="40" t="s">
        <v>54</v>
      </c>
      <c r="G28" s="7" t="s">
        <v>55</v>
      </c>
      <c r="H28" s="8" t="s">
        <v>56</v>
      </c>
      <c r="I28" s="9" t="s">
        <v>57</v>
      </c>
      <c r="J28" s="9" t="s">
        <v>58</v>
      </c>
      <c r="K28" s="9" t="s">
        <v>59</v>
      </c>
      <c r="L28" s="8" t="s">
        <v>60</v>
      </c>
      <c r="M28" s="8" t="s">
        <v>61</v>
      </c>
      <c r="N28" s="8" t="s">
        <v>62</v>
      </c>
      <c r="O28" s="9" t="s">
        <v>63</v>
      </c>
      <c r="P28" s="9" t="s">
        <v>64</v>
      </c>
      <c r="Q28" s="41" t="s">
        <v>65</v>
      </c>
      <c r="R28" s="714"/>
      <c r="S28" s="694"/>
      <c r="T28" s="694"/>
      <c r="U28" s="694"/>
    </row>
    <row r="29" spans="1:21" ht="76.5" customHeight="1">
      <c r="A29" s="695" t="s">
        <v>199</v>
      </c>
      <c r="B29" s="696" t="s">
        <v>163</v>
      </c>
      <c r="C29" s="698"/>
      <c r="D29" s="35"/>
      <c r="E29" s="700"/>
      <c r="F29" s="11"/>
      <c r="G29" s="11"/>
      <c r="H29" s="15"/>
      <c r="I29" s="13"/>
      <c r="J29" s="13"/>
      <c r="K29" s="13"/>
      <c r="L29" s="13"/>
      <c r="M29" s="13"/>
      <c r="N29" s="13"/>
      <c r="O29" s="13"/>
      <c r="P29" s="16"/>
      <c r="Q29" s="13"/>
      <c r="R29" s="14"/>
      <c r="S29" s="11"/>
      <c r="T29" s="702"/>
      <c r="U29" s="704"/>
    </row>
    <row r="30" spans="1:21" ht="87" customHeight="1">
      <c r="A30" s="695"/>
      <c r="B30" s="697"/>
      <c r="C30" s="699"/>
      <c r="D30" s="36"/>
      <c r="E30" s="701"/>
      <c r="F30" s="11"/>
      <c r="G30" s="11"/>
      <c r="H30" s="12"/>
      <c r="I30" s="13"/>
      <c r="J30" s="13"/>
      <c r="K30" s="13"/>
      <c r="L30" s="13"/>
      <c r="M30" s="13"/>
      <c r="N30" s="13"/>
      <c r="O30" s="13"/>
      <c r="P30" s="13"/>
      <c r="Q30" s="13"/>
      <c r="R30" s="14"/>
      <c r="S30" s="11"/>
      <c r="T30" s="703"/>
      <c r="U30" s="705"/>
    </row>
    <row r="31" spans="1:21" ht="28.5" customHeight="1">
      <c r="A31" s="709" t="s">
        <v>164</v>
      </c>
      <c r="B31" s="709" t="s">
        <v>175</v>
      </c>
      <c r="C31" s="709" t="s">
        <v>166</v>
      </c>
      <c r="D31" s="709" t="s">
        <v>165</v>
      </c>
      <c r="E31" s="709" t="s">
        <v>156</v>
      </c>
      <c r="F31" s="710" t="s">
        <v>168</v>
      </c>
      <c r="G31" s="711"/>
      <c r="H31" s="711"/>
      <c r="I31" s="711"/>
      <c r="J31" s="711"/>
      <c r="K31" s="711"/>
      <c r="L31" s="711"/>
      <c r="M31" s="711"/>
      <c r="N31" s="711"/>
      <c r="O31" s="711"/>
      <c r="P31" s="711"/>
      <c r="Q31" s="712"/>
      <c r="R31" s="713" t="s">
        <v>26</v>
      </c>
      <c r="S31" s="693" t="s">
        <v>66</v>
      </c>
      <c r="T31" s="693" t="s">
        <v>67</v>
      </c>
      <c r="U31" s="693" t="s">
        <v>68</v>
      </c>
    </row>
    <row r="32" spans="1:21" ht="39" customHeight="1">
      <c r="A32" s="709"/>
      <c r="B32" s="709"/>
      <c r="C32" s="709"/>
      <c r="D32" s="709"/>
      <c r="E32" s="709"/>
      <c r="F32" s="40"/>
      <c r="G32" s="7" t="s">
        <v>55</v>
      </c>
      <c r="H32" s="8" t="s">
        <v>56</v>
      </c>
      <c r="I32" s="9" t="s">
        <v>57</v>
      </c>
      <c r="J32" s="9" t="s">
        <v>58</v>
      </c>
      <c r="K32" s="9" t="s">
        <v>59</v>
      </c>
      <c r="L32" s="8" t="s">
        <v>60</v>
      </c>
      <c r="M32" s="8" t="s">
        <v>61</v>
      </c>
      <c r="N32" s="8" t="s">
        <v>62</v>
      </c>
      <c r="O32" s="9" t="s">
        <v>63</v>
      </c>
      <c r="P32" s="9" t="s">
        <v>64</v>
      </c>
      <c r="Q32" s="41" t="s">
        <v>65</v>
      </c>
      <c r="R32" s="714"/>
      <c r="S32" s="694"/>
      <c r="T32" s="694"/>
      <c r="U32" s="694"/>
    </row>
    <row r="33" spans="1:21" ht="74.25" customHeight="1">
      <c r="A33" s="695" t="s">
        <v>200</v>
      </c>
      <c r="B33" s="696" t="s">
        <v>163</v>
      </c>
      <c r="C33" s="698"/>
      <c r="D33" s="35"/>
      <c r="E33" s="700"/>
      <c r="F33" s="11"/>
      <c r="G33" s="11"/>
      <c r="H33" s="15"/>
      <c r="I33" s="13"/>
      <c r="J33" s="13"/>
      <c r="K33" s="13"/>
      <c r="L33" s="13"/>
      <c r="M33" s="13"/>
      <c r="N33" s="13"/>
      <c r="O33" s="13"/>
      <c r="P33" s="16"/>
      <c r="Q33" s="13"/>
      <c r="R33" s="14"/>
      <c r="S33" s="11"/>
      <c r="T33" s="702"/>
      <c r="U33" s="704"/>
    </row>
    <row r="34" spans="1:21" ht="81.75" customHeight="1">
      <c r="A34" s="695"/>
      <c r="B34" s="697"/>
      <c r="C34" s="699"/>
      <c r="D34" s="36"/>
      <c r="E34" s="701"/>
      <c r="F34" s="11"/>
      <c r="G34" s="11"/>
      <c r="H34" s="12"/>
      <c r="I34" s="13"/>
      <c r="J34" s="13"/>
      <c r="K34" s="13"/>
      <c r="L34" s="13"/>
      <c r="M34" s="13"/>
      <c r="N34" s="13"/>
      <c r="O34" s="13"/>
      <c r="P34" s="13"/>
      <c r="Q34" s="13"/>
      <c r="R34" s="14"/>
      <c r="S34" s="11"/>
      <c r="T34" s="703"/>
      <c r="U34" s="705"/>
    </row>
    <row r="35" spans="1:21" ht="46.5" customHeight="1">
      <c r="A35" s="706" t="s">
        <v>183</v>
      </c>
      <c r="B35" s="707"/>
      <c r="C35" s="707"/>
      <c r="D35" s="707"/>
      <c r="E35" s="707"/>
      <c r="F35" s="707"/>
      <c r="G35" s="707"/>
      <c r="H35" s="707"/>
      <c r="I35" s="707"/>
      <c r="J35" s="707"/>
      <c r="K35" s="707"/>
      <c r="L35" s="707"/>
      <c r="M35" s="707"/>
      <c r="N35" s="707"/>
      <c r="O35" s="707"/>
      <c r="P35" s="707"/>
      <c r="Q35" s="707"/>
      <c r="R35" s="707"/>
      <c r="S35" s="707"/>
      <c r="T35" s="707"/>
      <c r="U35" s="708"/>
    </row>
    <row r="36" spans="1:21" ht="22.5" customHeight="1">
      <c r="A36" s="709" t="s">
        <v>164</v>
      </c>
      <c r="B36" s="709" t="s">
        <v>175</v>
      </c>
      <c r="C36" s="709" t="s">
        <v>166</v>
      </c>
      <c r="D36" s="709" t="s">
        <v>165</v>
      </c>
      <c r="E36" s="709" t="s">
        <v>156</v>
      </c>
      <c r="F36" s="710" t="s">
        <v>168</v>
      </c>
      <c r="G36" s="711"/>
      <c r="H36" s="711"/>
      <c r="I36" s="711"/>
      <c r="J36" s="711"/>
      <c r="K36" s="711"/>
      <c r="L36" s="711"/>
      <c r="M36" s="711"/>
      <c r="N36" s="711"/>
      <c r="O36" s="711"/>
      <c r="P36" s="711"/>
      <c r="Q36" s="712"/>
      <c r="R36" s="713" t="s">
        <v>26</v>
      </c>
      <c r="S36" s="693" t="s">
        <v>66</v>
      </c>
      <c r="T36" s="693" t="s">
        <v>67</v>
      </c>
      <c r="U36" s="693" t="s">
        <v>68</v>
      </c>
    </row>
    <row r="37" spans="1:21" ht="32.25" customHeight="1">
      <c r="A37" s="709"/>
      <c r="B37" s="709"/>
      <c r="C37" s="709"/>
      <c r="D37" s="709"/>
      <c r="E37" s="709"/>
      <c r="F37" s="40"/>
      <c r="G37" s="7" t="s">
        <v>55</v>
      </c>
      <c r="H37" s="8" t="s">
        <v>56</v>
      </c>
      <c r="I37" s="9" t="s">
        <v>57</v>
      </c>
      <c r="J37" s="9" t="s">
        <v>58</v>
      </c>
      <c r="K37" s="9" t="s">
        <v>59</v>
      </c>
      <c r="L37" s="8" t="s">
        <v>60</v>
      </c>
      <c r="M37" s="8" t="s">
        <v>61</v>
      </c>
      <c r="N37" s="8" t="s">
        <v>62</v>
      </c>
      <c r="O37" s="9" t="s">
        <v>63</v>
      </c>
      <c r="P37" s="9" t="s">
        <v>64</v>
      </c>
      <c r="Q37" s="41" t="s">
        <v>65</v>
      </c>
      <c r="R37" s="714"/>
      <c r="S37" s="694"/>
      <c r="T37" s="694"/>
      <c r="U37" s="694"/>
    </row>
    <row r="38" spans="1:21" ht="69.75" customHeight="1">
      <c r="A38" s="695" t="s">
        <v>201</v>
      </c>
      <c r="B38" s="696" t="s">
        <v>163</v>
      </c>
      <c r="C38" s="698"/>
      <c r="D38" s="35"/>
      <c r="E38" s="700"/>
      <c r="F38" s="11"/>
      <c r="G38" s="11"/>
      <c r="H38" s="15"/>
      <c r="I38" s="13"/>
      <c r="J38" s="13"/>
      <c r="K38" s="13"/>
      <c r="L38" s="13"/>
      <c r="M38" s="13"/>
      <c r="N38" s="13"/>
      <c r="O38" s="13"/>
      <c r="P38" s="16"/>
      <c r="Q38" s="13"/>
      <c r="R38" s="14"/>
      <c r="S38" s="11"/>
      <c r="T38" s="702"/>
      <c r="U38" s="704"/>
    </row>
    <row r="39" spans="1:21" ht="72.75" customHeight="1">
      <c r="A39" s="695"/>
      <c r="B39" s="697"/>
      <c r="C39" s="699"/>
      <c r="D39" s="36"/>
      <c r="E39" s="701"/>
      <c r="F39" s="11"/>
      <c r="G39" s="11"/>
      <c r="H39" s="12"/>
      <c r="I39" s="13"/>
      <c r="J39" s="13"/>
      <c r="K39" s="13"/>
      <c r="L39" s="13"/>
      <c r="M39" s="13"/>
      <c r="N39" s="13"/>
      <c r="O39" s="13"/>
      <c r="P39" s="13"/>
      <c r="Q39" s="13"/>
      <c r="R39" s="14"/>
      <c r="S39" s="11"/>
      <c r="T39" s="703"/>
      <c r="U39" s="705"/>
    </row>
    <row r="40" spans="1:21" ht="22.5" customHeight="1">
      <c r="A40" s="709" t="s">
        <v>164</v>
      </c>
      <c r="B40" s="709" t="s">
        <v>175</v>
      </c>
      <c r="C40" s="709" t="s">
        <v>166</v>
      </c>
      <c r="D40" s="709" t="s">
        <v>165</v>
      </c>
      <c r="E40" s="709" t="s">
        <v>156</v>
      </c>
      <c r="F40" s="710" t="s">
        <v>168</v>
      </c>
      <c r="G40" s="711"/>
      <c r="H40" s="711"/>
      <c r="I40" s="711"/>
      <c r="J40" s="711"/>
      <c r="K40" s="711"/>
      <c r="L40" s="711"/>
      <c r="M40" s="711"/>
      <c r="N40" s="711"/>
      <c r="O40" s="711"/>
      <c r="P40" s="711"/>
      <c r="Q40" s="712"/>
      <c r="R40" s="713" t="s">
        <v>26</v>
      </c>
      <c r="S40" s="693" t="s">
        <v>66</v>
      </c>
      <c r="T40" s="693" t="s">
        <v>67</v>
      </c>
      <c r="U40" s="693" t="s">
        <v>68</v>
      </c>
    </row>
    <row r="41" spans="1:21" ht="33" customHeight="1">
      <c r="A41" s="709"/>
      <c r="B41" s="709"/>
      <c r="C41" s="709"/>
      <c r="D41" s="709"/>
      <c r="E41" s="709"/>
      <c r="F41" s="40"/>
      <c r="G41" s="7" t="s">
        <v>55</v>
      </c>
      <c r="H41" s="8" t="s">
        <v>56</v>
      </c>
      <c r="I41" s="9" t="s">
        <v>57</v>
      </c>
      <c r="J41" s="9" t="s">
        <v>58</v>
      </c>
      <c r="K41" s="9" t="s">
        <v>59</v>
      </c>
      <c r="L41" s="8" t="s">
        <v>60</v>
      </c>
      <c r="M41" s="8" t="s">
        <v>61</v>
      </c>
      <c r="N41" s="8" t="s">
        <v>62</v>
      </c>
      <c r="O41" s="9" t="s">
        <v>63</v>
      </c>
      <c r="P41" s="9" t="s">
        <v>64</v>
      </c>
      <c r="Q41" s="41" t="s">
        <v>65</v>
      </c>
      <c r="R41" s="714"/>
      <c r="S41" s="694"/>
      <c r="T41" s="694"/>
      <c r="U41" s="694"/>
    </row>
    <row r="42" spans="1:21" ht="72.75" customHeight="1">
      <c r="A42" s="695" t="s">
        <v>202</v>
      </c>
      <c r="B42" s="696" t="s">
        <v>163</v>
      </c>
      <c r="C42" s="698"/>
      <c r="D42" s="35"/>
      <c r="E42" s="700"/>
      <c r="F42" s="11"/>
      <c r="G42" s="11"/>
      <c r="H42" s="15"/>
      <c r="I42" s="13"/>
      <c r="J42" s="13"/>
      <c r="K42" s="13"/>
      <c r="L42" s="13"/>
      <c r="M42" s="13"/>
      <c r="N42" s="13"/>
      <c r="O42" s="13"/>
      <c r="P42" s="16"/>
      <c r="Q42" s="13"/>
      <c r="R42" s="14"/>
      <c r="S42" s="11"/>
      <c r="T42" s="702"/>
      <c r="U42" s="704"/>
    </row>
    <row r="43" spans="1:21" ht="80.25" customHeight="1">
      <c r="A43" s="695"/>
      <c r="B43" s="697"/>
      <c r="C43" s="699"/>
      <c r="D43" s="36"/>
      <c r="E43" s="701"/>
      <c r="F43" s="11"/>
      <c r="G43" s="11"/>
      <c r="H43" s="12"/>
      <c r="I43" s="13"/>
      <c r="J43" s="13"/>
      <c r="K43" s="13"/>
      <c r="L43" s="13"/>
      <c r="M43" s="13"/>
      <c r="N43" s="13"/>
      <c r="O43" s="13"/>
      <c r="P43" s="13"/>
      <c r="Q43" s="13"/>
      <c r="R43" s="14"/>
      <c r="S43" s="11"/>
      <c r="T43" s="703"/>
      <c r="U43" s="705"/>
    </row>
    <row r="44" spans="1:21" ht="30.75" customHeight="1">
      <c r="A44" s="709" t="s">
        <v>164</v>
      </c>
      <c r="B44" s="709" t="s">
        <v>175</v>
      </c>
      <c r="C44" s="709" t="s">
        <v>166</v>
      </c>
      <c r="D44" s="709" t="s">
        <v>165</v>
      </c>
      <c r="E44" s="709" t="s">
        <v>156</v>
      </c>
      <c r="F44" s="710" t="s">
        <v>168</v>
      </c>
      <c r="G44" s="711"/>
      <c r="H44" s="711"/>
      <c r="I44" s="711"/>
      <c r="J44" s="711"/>
      <c r="K44" s="711"/>
      <c r="L44" s="711"/>
      <c r="M44" s="711"/>
      <c r="N44" s="711"/>
      <c r="O44" s="711"/>
      <c r="P44" s="711"/>
      <c r="Q44" s="712"/>
      <c r="R44" s="713" t="s">
        <v>26</v>
      </c>
      <c r="S44" s="693" t="s">
        <v>66</v>
      </c>
      <c r="T44" s="693" t="s">
        <v>67</v>
      </c>
      <c r="U44" s="693" t="s">
        <v>68</v>
      </c>
    </row>
    <row r="45" spans="1:21" ht="33.75" customHeight="1">
      <c r="A45" s="709"/>
      <c r="B45" s="709"/>
      <c r="C45" s="709"/>
      <c r="D45" s="709"/>
      <c r="E45" s="709"/>
      <c r="F45" s="40"/>
      <c r="G45" s="7" t="s">
        <v>55</v>
      </c>
      <c r="H45" s="8" t="s">
        <v>56</v>
      </c>
      <c r="I45" s="9" t="s">
        <v>57</v>
      </c>
      <c r="J45" s="9" t="s">
        <v>58</v>
      </c>
      <c r="K45" s="9" t="s">
        <v>59</v>
      </c>
      <c r="L45" s="8" t="s">
        <v>60</v>
      </c>
      <c r="M45" s="8" t="s">
        <v>61</v>
      </c>
      <c r="N45" s="8" t="s">
        <v>62</v>
      </c>
      <c r="O45" s="9" t="s">
        <v>63</v>
      </c>
      <c r="P45" s="9" t="s">
        <v>64</v>
      </c>
      <c r="Q45" s="41" t="s">
        <v>65</v>
      </c>
      <c r="R45" s="714"/>
      <c r="S45" s="694"/>
      <c r="T45" s="694"/>
      <c r="U45" s="694"/>
    </row>
    <row r="46" spans="1:21" ht="75.75" customHeight="1">
      <c r="A46" s="695" t="s">
        <v>203</v>
      </c>
      <c r="B46" s="696" t="s">
        <v>163</v>
      </c>
      <c r="C46" s="698"/>
      <c r="D46" s="35"/>
      <c r="E46" s="700"/>
      <c r="F46" s="11"/>
      <c r="G46" s="11"/>
      <c r="H46" s="15"/>
      <c r="I46" s="13"/>
      <c r="J46" s="13"/>
      <c r="K46" s="13"/>
      <c r="L46" s="13"/>
      <c r="M46" s="13"/>
      <c r="N46" s="13"/>
      <c r="O46" s="13"/>
      <c r="P46" s="16"/>
      <c r="Q46" s="13"/>
      <c r="R46" s="14"/>
      <c r="S46" s="11"/>
      <c r="T46" s="702"/>
      <c r="U46" s="704"/>
    </row>
    <row r="47" spans="1:21" ht="72.75" customHeight="1">
      <c r="A47" s="695"/>
      <c r="B47" s="697"/>
      <c r="C47" s="699"/>
      <c r="D47" s="36"/>
      <c r="E47" s="701"/>
      <c r="F47" s="11"/>
      <c r="G47" s="11"/>
      <c r="H47" s="12"/>
      <c r="I47" s="13"/>
      <c r="J47" s="13"/>
      <c r="K47" s="13"/>
      <c r="L47" s="13"/>
      <c r="M47" s="13"/>
      <c r="N47" s="13"/>
      <c r="O47" s="13"/>
      <c r="P47" s="13"/>
      <c r="Q47" s="13"/>
      <c r="R47" s="14"/>
      <c r="S47" s="11"/>
      <c r="T47" s="703"/>
      <c r="U47" s="705"/>
    </row>
    <row r="48" spans="1:21" ht="52.5" customHeight="1">
      <c r="A48" s="706" t="s">
        <v>184</v>
      </c>
      <c r="B48" s="707"/>
      <c r="C48" s="707"/>
      <c r="D48" s="707"/>
      <c r="E48" s="707"/>
      <c r="F48" s="707"/>
      <c r="G48" s="707"/>
      <c r="H48" s="707"/>
      <c r="I48" s="707"/>
      <c r="J48" s="707"/>
      <c r="K48" s="707"/>
      <c r="L48" s="707"/>
      <c r="M48" s="707"/>
      <c r="N48" s="707"/>
      <c r="O48" s="707"/>
      <c r="P48" s="707"/>
      <c r="Q48" s="707"/>
      <c r="R48" s="707"/>
      <c r="S48" s="707"/>
      <c r="T48" s="707"/>
      <c r="U48" s="708"/>
    </row>
    <row r="49" spans="1:21" ht="27" customHeight="1">
      <c r="A49" s="709" t="s">
        <v>164</v>
      </c>
      <c r="B49" s="709" t="s">
        <v>175</v>
      </c>
      <c r="C49" s="709" t="s">
        <v>166</v>
      </c>
      <c r="D49" s="709" t="s">
        <v>165</v>
      </c>
      <c r="E49" s="709" t="s">
        <v>156</v>
      </c>
      <c r="F49" s="710" t="s">
        <v>168</v>
      </c>
      <c r="G49" s="711"/>
      <c r="H49" s="711"/>
      <c r="I49" s="711"/>
      <c r="J49" s="711"/>
      <c r="K49" s="711"/>
      <c r="L49" s="711"/>
      <c r="M49" s="711"/>
      <c r="N49" s="711"/>
      <c r="O49" s="711"/>
      <c r="P49" s="711"/>
      <c r="Q49" s="712"/>
      <c r="R49" s="713" t="s">
        <v>26</v>
      </c>
      <c r="S49" s="693" t="s">
        <v>66</v>
      </c>
      <c r="T49" s="693" t="s">
        <v>67</v>
      </c>
      <c r="U49" s="693" t="s">
        <v>68</v>
      </c>
    </row>
    <row r="50" spans="1:21" ht="34.5" customHeight="1">
      <c r="A50" s="709"/>
      <c r="B50" s="709"/>
      <c r="C50" s="709"/>
      <c r="D50" s="709"/>
      <c r="E50" s="709"/>
      <c r="F50" s="40"/>
      <c r="G50" s="7" t="s">
        <v>55</v>
      </c>
      <c r="H50" s="8" t="s">
        <v>56</v>
      </c>
      <c r="I50" s="9" t="s">
        <v>57</v>
      </c>
      <c r="J50" s="9" t="s">
        <v>58</v>
      </c>
      <c r="K50" s="9" t="s">
        <v>59</v>
      </c>
      <c r="L50" s="8" t="s">
        <v>60</v>
      </c>
      <c r="M50" s="8" t="s">
        <v>61</v>
      </c>
      <c r="N50" s="8" t="s">
        <v>62</v>
      </c>
      <c r="O50" s="9" t="s">
        <v>63</v>
      </c>
      <c r="P50" s="9" t="s">
        <v>64</v>
      </c>
      <c r="Q50" s="41" t="s">
        <v>65</v>
      </c>
      <c r="R50" s="714"/>
      <c r="S50" s="694"/>
      <c r="T50" s="694"/>
      <c r="U50" s="694"/>
    </row>
    <row r="51" spans="1:21" ht="68.25" customHeight="1">
      <c r="A51" s="695" t="s">
        <v>204</v>
      </c>
      <c r="B51" s="696" t="s">
        <v>163</v>
      </c>
      <c r="C51" s="698"/>
      <c r="D51" s="35"/>
      <c r="E51" s="700"/>
      <c r="F51" s="11"/>
      <c r="G51" s="11"/>
      <c r="H51" s="15"/>
      <c r="I51" s="13"/>
      <c r="J51" s="13"/>
      <c r="K51" s="13"/>
      <c r="L51" s="13"/>
      <c r="M51" s="13"/>
      <c r="N51" s="13"/>
      <c r="O51" s="13"/>
      <c r="P51" s="16"/>
      <c r="Q51" s="13"/>
      <c r="R51" s="14"/>
      <c r="S51" s="11"/>
      <c r="T51" s="702"/>
      <c r="U51" s="704"/>
    </row>
    <row r="52" spans="1:21" ht="81.75" customHeight="1">
      <c r="A52" s="695"/>
      <c r="B52" s="697"/>
      <c r="C52" s="699"/>
      <c r="D52" s="36"/>
      <c r="E52" s="701"/>
      <c r="F52" s="11"/>
      <c r="G52" s="11"/>
      <c r="H52" s="12"/>
      <c r="I52" s="13"/>
      <c r="J52" s="13"/>
      <c r="K52" s="13"/>
      <c r="L52" s="13"/>
      <c r="M52" s="13"/>
      <c r="N52" s="13"/>
      <c r="O52" s="13"/>
      <c r="P52" s="13"/>
      <c r="Q52" s="13"/>
      <c r="R52" s="14"/>
      <c r="S52" s="11"/>
      <c r="T52" s="703"/>
      <c r="U52" s="705"/>
    </row>
    <row r="53" spans="1:21" ht="24.75" customHeight="1">
      <c r="A53" s="709" t="s">
        <v>164</v>
      </c>
      <c r="B53" s="709" t="s">
        <v>175</v>
      </c>
      <c r="C53" s="709" t="s">
        <v>166</v>
      </c>
      <c r="D53" s="709" t="s">
        <v>165</v>
      </c>
      <c r="E53" s="709" t="s">
        <v>156</v>
      </c>
      <c r="F53" s="710" t="s">
        <v>168</v>
      </c>
      <c r="G53" s="711"/>
      <c r="H53" s="711"/>
      <c r="I53" s="711"/>
      <c r="J53" s="711"/>
      <c r="K53" s="711"/>
      <c r="L53" s="711"/>
      <c r="M53" s="711"/>
      <c r="N53" s="711"/>
      <c r="O53" s="711"/>
      <c r="P53" s="711"/>
      <c r="Q53" s="712"/>
      <c r="R53" s="713" t="s">
        <v>26</v>
      </c>
      <c r="S53" s="693" t="s">
        <v>66</v>
      </c>
      <c r="T53" s="693" t="s">
        <v>67</v>
      </c>
      <c r="U53" s="693" t="s">
        <v>68</v>
      </c>
    </row>
    <row r="54" spans="1:21" ht="30.75" customHeight="1">
      <c r="A54" s="709"/>
      <c r="B54" s="709"/>
      <c r="C54" s="709"/>
      <c r="D54" s="709"/>
      <c r="E54" s="709"/>
      <c r="F54" s="40"/>
      <c r="G54" s="7" t="s">
        <v>55</v>
      </c>
      <c r="H54" s="8" t="s">
        <v>56</v>
      </c>
      <c r="I54" s="9" t="s">
        <v>57</v>
      </c>
      <c r="J54" s="9" t="s">
        <v>58</v>
      </c>
      <c r="K54" s="9" t="s">
        <v>59</v>
      </c>
      <c r="L54" s="8" t="s">
        <v>60</v>
      </c>
      <c r="M54" s="8" t="s">
        <v>61</v>
      </c>
      <c r="N54" s="8" t="s">
        <v>62</v>
      </c>
      <c r="O54" s="9" t="s">
        <v>63</v>
      </c>
      <c r="P54" s="9" t="s">
        <v>64</v>
      </c>
      <c r="Q54" s="41" t="s">
        <v>65</v>
      </c>
      <c r="R54" s="714"/>
      <c r="S54" s="694"/>
      <c r="T54" s="694"/>
      <c r="U54" s="694"/>
    </row>
    <row r="55" spans="1:21" ht="68.25" customHeight="1">
      <c r="A55" s="695" t="s">
        <v>205</v>
      </c>
      <c r="B55" s="696" t="s">
        <v>163</v>
      </c>
      <c r="C55" s="698"/>
      <c r="D55" s="35"/>
      <c r="E55" s="700"/>
      <c r="F55" s="11"/>
      <c r="G55" s="11"/>
      <c r="H55" s="15"/>
      <c r="I55" s="13"/>
      <c r="J55" s="13"/>
      <c r="K55" s="13"/>
      <c r="L55" s="13"/>
      <c r="M55" s="13"/>
      <c r="N55" s="13"/>
      <c r="O55" s="13"/>
      <c r="P55" s="16"/>
      <c r="Q55" s="13"/>
      <c r="R55" s="14"/>
      <c r="S55" s="11"/>
      <c r="T55" s="702"/>
      <c r="U55" s="704"/>
    </row>
    <row r="56" spans="1:21" ht="91.5" customHeight="1">
      <c r="A56" s="695"/>
      <c r="B56" s="697"/>
      <c r="C56" s="699"/>
      <c r="D56" s="36"/>
      <c r="E56" s="701"/>
      <c r="F56" s="11"/>
      <c r="G56" s="11"/>
      <c r="H56" s="12"/>
      <c r="I56" s="13"/>
      <c r="J56" s="13"/>
      <c r="K56" s="13"/>
      <c r="L56" s="13"/>
      <c r="M56" s="13"/>
      <c r="N56" s="13"/>
      <c r="O56" s="13"/>
      <c r="P56" s="13"/>
      <c r="Q56" s="13"/>
      <c r="R56" s="14"/>
      <c r="S56" s="11"/>
      <c r="T56" s="703"/>
      <c r="U56" s="705"/>
    </row>
    <row r="57" spans="1:21" ht="24" customHeight="1">
      <c r="A57" s="709" t="s">
        <v>164</v>
      </c>
      <c r="B57" s="709" t="s">
        <v>175</v>
      </c>
      <c r="C57" s="709" t="s">
        <v>166</v>
      </c>
      <c r="D57" s="709" t="s">
        <v>165</v>
      </c>
      <c r="E57" s="709" t="s">
        <v>156</v>
      </c>
      <c r="F57" s="710" t="s">
        <v>168</v>
      </c>
      <c r="G57" s="711"/>
      <c r="H57" s="711"/>
      <c r="I57" s="711"/>
      <c r="J57" s="711"/>
      <c r="K57" s="711"/>
      <c r="L57" s="711"/>
      <c r="M57" s="711"/>
      <c r="N57" s="711"/>
      <c r="O57" s="711"/>
      <c r="P57" s="711"/>
      <c r="Q57" s="712"/>
      <c r="R57" s="713" t="s">
        <v>26</v>
      </c>
      <c r="S57" s="693" t="s">
        <v>66</v>
      </c>
      <c r="T57" s="693" t="s">
        <v>67</v>
      </c>
      <c r="U57" s="693" t="s">
        <v>68</v>
      </c>
    </row>
    <row r="58" spans="1:21" ht="27" customHeight="1">
      <c r="A58" s="709"/>
      <c r="B58" s="709"/>
      <c r="C58" s="709"/>
      <c r="D58" s="709"/>
      <c r="E58" s="709"/>
      <c r="F58" s="40"/>
      <c r="G58" s="7" t="s">
        <v>55</v>
      </c>
      <c r="H58" s="8" t="s">
        <v>56</v>
      </c>
      <c r="I58" s="9" t="s">
        <v>57</v>
      </c>
      <c r="J58" s="9" t="s">
        <v>58</v>
      </c>
      <c r="K58" s="9" t="s">
        <v>59</v>
      </c>
      <c r="L58" s="8" t="s">
        <v>60</v>
      </c>
      <c r="M58" s="8" t="s">
        <v>61</v>
      </c>
      <c r="N58" s="8" t="s">
        <v>62</v>
      </c>
      <c r="O58" s="9" t="s">
        <v>63</v>
      </c>
      <c r="P58" s="9" t="s">
        <v>64</v>
      </c>
      <c r="Q58" s="41" t="s">
        <v>65</v>
      </c>
      <c r="R58" s="714"/>
      <c r="S58" s="694"/>
      <c r="T58" s="694"/>
      <c r="U58" s="694"/>
    </row>
    <row r="59" spans="1:21" ht="57.75" customHeight="1">
      <c r="A59" s="695" t="s">
        <v>206</v>
      </c>
      <c r="B59" s="696" t="s">
        <v>163</v>
      </c>
      <c r="C59" s="698"/>
      <c r="D59" s="35"/>
      <c r="E59" s="700"/>
      <c r="F59" s="11"/>
      <c r="G59" s="11"/>
      <c r="H59" s="15"/>
      <c r="I59" s="13"/>
      <c r="J59" s="13"/>
      <c r="K59" s="13"/>
      <c r="L59" s="13"/>
      <c r="M59" s="13"/>
      <c r="N59" s="13"/>
      <c r="O59" s="13"/>
      <c r="P59" s="16"/>
      <c r="Q59" s="13"/>
      <c r="R59" s="14"/>
      <c r="S59" s="11"/>
      <c r="T59" s="702"/>
      <c r="U59" s="704"/>
    </row>
    <row r="60" spans="1:21" ht="111.75" customHeight="1">
      <c r="A60" s="695"/>
      <c r="B60" s="697"/>
      <c r="C60" s="699"/>
      <c r="D60" s="36"/>
      <c r="E60" s="701"/>
      <c r="F60" s="11"/>
      <c r="G60" s="11"/>
      <c r="H60" s="12"/>
      <c r="I60" s="13"/>
      <c r="J60" s="13"/>
      <c r="K60" s="13"/>
      <c r="L60" s="13"/>
      <c r="M60" s="13"/>
      <c r="N60" s="13"/>
      <c r="O60" s="13"/>
      <c r="P60" s="13"/>
      <c r="Q60" s="13"/>
      <c r="R60" s="14"/>
      <c r="S60" s="11"/>
      <c r="T60" s="703"/>
      <c r="U60" s="705"/>
    </row>
  </sheetData>
  <mergeCells count="209">
    <mergeCell ref="A1:U1"/>
    <mergeCell ref="A2:J2"/>
    <mergeCell ref="K2:U2"/>
    <mergeCell ref="A3:J3"/>
    <mergeCell ref="K3:U3"/>
    <mergeCell ref="A4:J4"/>
    <mergeCell ref="K4:U4"/>
    <mergeCell ref="A5:J5"/>
    <mergeCell ref="K5:U5"/>
    <mergeCell ref="A6:J6"/>
    <mergeCell ref="K6:U6"/>
    <mergeCell ref="A8:A11"/>
    <mergeCell ref="B8:B11"/>
    <mergeCell ref="C8:C11"/>
    <mergeCell ref="D8:D11"/>
    <mergeCell ref="E8:E11"/>
    <mergeCell ref="F8:R8"/>
    <mergeCell ref="A12:A13"/>
    <mergeCell ref="B12:B13"/>
    <mergeCell ref="C12:C13"/>
    <mergeCell ref="E12:E13"/>
    <mergeCell ref="T12:T13"/>
    <mergeCell ref="U12:U13"/>
    <mergeCell ref="S8:U8"/>
    <mergeCell ref="R9:R11"/>
    <mergeCell ref="S9:S11"/>
    <mergeCell ref="T9:T11"/>
    <mergeCell ref="U9:U11"/>
    <mergeCell ref="F10:Q11"/>
    <mergeCell ref="A7:U7"/>
    <mergeCell ref="R14:R15"/>
    <mergeCell ref="S14:S15"/>
    <mergeCell ref="T14:T15"/>
    <mergeCell ref="U14:U15"/>
    <mergeCell ref="A16:A17"/>
    <mergeCell ref="B16:B17"/>
    <mergeCell ref="C16:C17"/>
    <mergeCell ref="E16:E17"/>
    <mergeCell ref="T16:T17"/>
    <mergeCell ref="U16:U17"/>
    <mergeCell ref="A14:A15"/>
    <mergeCell ref="B14:B15"/>
    <mergeCell ref="C14:C15"/>
    <mergeCell ref="D14:D15"/>
    <mergeCell ref="E14:E15"/>
    <mergeCell ref="F14:Q14"/>
    <mergeCell ref="R18:R19"/>
    <mergeCell ref="S18:S19"/>
    <mergeCell ref="T18:T19"/>
    <mergeCell ref="U18:U19"/>
    <mergeCell ref="A20:A21"/>
    <mergeCell ref="B20:B21"/>
    <mergeCell ref="C20:C21"/>
    <mergeCell ref="E20:E21"/>
    <mergeCell ref="T20:T21"/>
    <mergeCell ref="U20:U21"/>
    <mergeCell ref="A18:A19"/>
    <mergeCell ref="B18:B19"/>
    <mergeCell ref="C18:C19"/>
    <mergeCell ref="D18:D19"/>
    <mergeCell ref="E18:E19"/>
    <mergeCell ref="F18:Q18"/>
    <mergeCell ref="R23:R24"/>
    <mergeCell ref="S23:S24"/>
    <mergeCell ref="T23:T24"/>
    <mergeCell ref="U23:U24"/>
    <mergeCell ref="A25:A26"/>
    <mergeCell ref="B25:B26"/>
    <mergeCell ref="C25:C26"/>
    <mergeCell ref="E25:E26"/>
    <mergeCell ref="T25:T26"/>
    <mergeCell ref="U25:U26"/>
    <mergeCell ref="A23:A24"/>
    <mergeCell ref="B23:B24"/>
    <mergeCell ref="C23:C24"/>
    <mergeCell ref="D23:D24"/>
    <mergeCell ref="E23:E24"/>
    <mergeCell ref="F23:Q23"/>
    <mergeCell ref="R27:R28"/>
    <mergeCell ref="S27:S28"/>
    <mergeCell ref="T27:T28"/>
    <mergeCell ref="U27:U28"/>
    <mergeCell ref="A29:A30"/>
    <mergeCell ref="B29:B30"/>
    <mergeCell ref="C29:C30"/>
    <mergeCell ref="E29:E30"/>
    <mergeCell ref="T29:T30"/>
    <mergeCell ref="U29:U30"/>
    <mergeCell ref="A27:A28"/>
    <mergeCell ref="B27:B28"/>
    <mergeCell ref="C27:C28"/>
    <mergeCell ref="D27:D28"/>
    <mergeCell ref="E27:E28"/>
    <mergeCell ref="F27:Q27"/>
    <mergeCell ref="R31:R32"/>
    <mergeCell ref="S31:S32"/>
    <mergeCell ref="T31:T32"/>
    <mergeCell ref="U31:U32"/>
    <mergeCell ref="A33:A34"/>
    <mergeCell ref="B33:B34"/>
    <mergeCell ref="C33:C34"/>
    <mergeCell ref="E33:E34"/>
    <mergeCell ref="T33:T34"/>
    <mergeCell ref="U33:U34"/>
    <mergeCell ref="A31:A32"/>
    <mergeCell ref="B31:B32"/>
    <mergeCell ref="C31:C32"/>
    <mergeCell ref="D31:D32"/>
    <mergeCell ref="E31:E32"/>
    <mergeCell ref="F31:Q31"/>
    <mergeCell ref="R36:R37"/>
    <mergeCell ref="S36:S37"/>
    <mergeCell ref="T36:T37"/>
    <mergeCell ref="U36:U37"/>
    <mergeCell ref="A38:A39"/>
    <mergeCell ref="B38:B39"/>
    <mergeCell ref="C38:C39"/>
    <mergeCell ref="E38:E39"/>
    <mergeCell ref="T38:T39"/>
    <mergeCell ref="U38:U39"/>
    <mergeCell ref="A36:A37"/>
    <mergeCell ref="B36:B37"/>
    <mergeCell ref="C36:C37"/>
    <mergeCell ref="D36:D37"/>
    <mergeCell ref="E36:E37"/>
    <mergeCell ref="F36:Q36"/>
    <mergeCell ref="R40:R41"/>
    <mergeCell ref="S40:S41"/>
    <mergeCell ref="T40:T41"/>
    <mergeCell ref="U40:U41"/>
    <mergeCell ref="A42:A43"/>
    <mergeCell ref="B42:B43"/>
    <mergeCell ref="C42:C43"/>
    <mergeCell ref="E42:E43"/>
    <mergeCell ref="T42:T43"/>
    <mergeCell ref="U42:U43"/>
    <mergeCell ref="A40:A41"/>
    <mergeCell ref="B40:B41"/>
    <mergeCell ref="C40:C41"/>
    <mergeCell ref="D40:D41"/>
    <mergeCell ref="E40:E41"/>
    <mergeCell ref="F40:Q40"/>
    <mergeCell ref="R44:R45"/>
    <mergeCell ref="S44:S45"/>
    <mergeCell ref="T44:T45"/>
    <mergeCell ref="U44:U45"/>
    <mergeCell ref="A46:A47"/>
    <mergeCell ref="B46:B47"/>
    <mergeCell ref="C46:C47"/>
    <mergeCell ref="E46:E47"/>
    <mergeCell ref="T46:T47"/>
    <mergeCell ref="U46:U47"/>
    <mergeCell ref="A44:A45"/>
    <mergeCell ref="B44:B45"/>
    <mergeCell ref="C44:C45"/>
    <mergeCell ref="D44:D45"/>
    <mergeCell ref="E44:E45"/>
    <mergeCell ref="F44:Q44"/>
    <mergeCell ref="E53:E54"/>
    <mergeCell ref="F53:Q53"/>
    <mergeCell ref="R49:R50"/>
    <mergeCell ref="S49:S50"/>
    <mergeCell ref="T49:T50"/>
    <mergeCell ref="U49:U50"/>
    <mergeCell ref="A51:A52"/>
    <mergeCell ref="B51:B52"/>
    <mergeCell ref="C51:C52"/>
    <mergeCell ref="E51:E52"/>
    <mergeCell ref="T51:T52"/>
    <mergeCell ref="U51:U52"/>
    <mergeCell ref="A49:A50"/>
    <mergeCell ref="B49:B50"/>
    <mergeCell ref="C49:C50"/>
    <mergeCell ref="D49:D50"/>
    <mergeCell ref="E49:E50"/>
    <mergeCell ref="F49:Q49"/>
    <mergeCell ref="A22:U22"/>
    <mergeCell ref="A35:U35"/>
    <mergeCell ref="A48:U48"/>
    <mergeCell ref="A57:A58"/>
    <mergeCell ref="B57:B58"/>
    <mergeCell ref="C57:C58"/>
    <mergeCell ref="D57:D58"/>
    <mergeCell ref="E57:E58"/>
    <mergeCell ref="F57:Q57"/>
    <mergeCell ref="R53:R54"/>
    <mergeCell ref="S53:S54"/>
    <mergeCell ref="T53:T54"/>
    <mergeCell ref="U53:U54"/>
    <mergeCell ref="A55:A56"/>
    <mergeCell ref="B55:B56"/>
    <mergeCell ref="C55:C56"/>
    <mergeCell ref="E55:E56"/>
    <mergeCell ref="T55:T56"/>
    <mergeCell ref="U55:U56"/>
    <mergeCell ref="A53:A54"/>
    <mergeCell ref="B53:B54"/>
    <mergeCell ref="C53:C54"/>
    <mergeCell ref="D53:D54"/>
    <mergeCell ref="R57:R58"/>
    <mergeCell ref="S57:S58"/>
    <mergeCell ref="T57:T58"/>
    <mergeCell ref="U57:U58"/>
    <mergeCell ref="A59:A60"/>
    <mergeCell ref="B59:B60"/>
    <mergeCell ref="C59:C60"/>
    <mergeCell ref="E59:E60"/>
    <mergeCell ref="T59:T60"/>
    <mergeCell ref="U59:U60"/>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721B8-002B-48F5-AABF-0CD5B8C59DD3}">
  <dimension ref="A2:L72"/>
  <sheetViews>
    <sheetView topLeftCell="A43"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763" t="s">
        <v>38</v>
      </c>
      <c r="C4" s="764"/>
      <c r="D4" s="764"/>
      <c r="E4" s="764"/>
      <c r="F4" s="764"/>
      <c r="G4" s="764"/>
      <c r="H4" s="764"/>
      <c r="I4" s="764"/>
    </row>
    <row r="5" spans="2:9" ht="19.5" customHeight="1">
      <c r="B5" s="765" t="s">
        <v>353</v>
      </c>
      <c r="C5" s="766"/>
      <c r="D5" s="766"/>
      <c r="E5" s="766"/>
      <c r="F5" s="766"/>
      <c r="G5" s="766"/>
      <c r="H5" s="766"/>
      <c r="I5" s="766"/>
    </row>
    <row r="6" spans="2:9" ht="31.5" customHeight="1">
      <c r="B6" s="767" t="s">
        <v>39</v>
      </c>
      <c r="C6" s="768"/>
      <c r="D6" s="769" t="str">
        <f>'FORMATO 2. POA - MIR'!D4:F4</f>
        <v>SECRETARIA GENERAL MUNICIPAL</v>
      </c>
      <c r="E6" s="770"/>
      <c r="F6" s="767" t="s">
        <v>42</v>
      </c>
      <c r="G6" s="771"/>
      <c r="H6" s="772"/>
      <c r="I6" s="772"/>
    </row>
    <row r="7" spans="2:9" ht="54" customHeight="1">
      <c r="B7" s="752" t="s">
        <v>40</v>
      </c>
      <c r="C7" s="753"/>
      <c r="D7" s="754" t="s">
        <v>351</v>
      </c>
      <c r="E7" s="755"/>
      <c r="F7" s="752" t="s">
        <v>43</v>
      </c>
      <c r="G7" s="756"/>
      <c r="H7" s="757" t="s">
        <v>348</v>
      </c>
      <c r="I7" s="757"/>
    </row>
    <row r="8" spans="2:9" ht="41.25" customHeight="1">
      <c r="B8" s="758" t="s">
        <v>41</v>
      </c>
      <c r="C8" s="759"/>
      <c r="D8" s="760" t="s">
        <v>178</v>
      </c>
      <c r="E8" s="761"/>
      <c r="F8" s="758" t="s">
        <v>44</v>
      </c>
      <c r="G8" s="762"/>
      <c r="H8" s="757" t="s">
        <v>348</v>
      </c>
      <c r="I8" s="757"/>
    </row>
    <row r="9" spans="2:9">
      <c r="B9" s="773" t="s">
        <v>89</v>
      </c>
      <c r="C9" s="773"/>
      <c r="D9" s="773"/>
      <c r="E9" s="773"/>
      <c r="F9" s="773"/>
      <c r="G9" s="773"/>
      <c r="H9" s="773"/>
      <c r="I9" s="773"/>
    </row>
    <row r="10" spans="2:9" ht="68.25" customHeight="1">
      <c r="B10" s="774" t="s">
        <v>90</v>
      </c>
      <c r="C10" s="774"/>
      <c r="D10" s="757" t="str">
        <f>'FORMATO 2. POA - MIR'!C9</f>
        <v xml:space="preserve">ACUERDO 4. DESARROLLO SOSTENIBLE E INFRAESTRUCTURA SOLIDA Y TRASFORMADORA </v>
      </c>
      <c r="E10" s="775"/>
      <c r="F10" s="774" t="s">
        <v>91</v>
      </c>
      <c r="G10" s="774"/>
      <c r="H10" s="776" t="str">
        <f>'FORMATO 2. POA - MIR'!E9</f>
        <v>4.1 .3 Fortalecer la infraestructura eléctrica y la conectividad digital, garantizando servicios eficientes, mejorando la calidad de vida de las y los Zapotlanenses. 
4.1 .4 Generar mejores carreteras y caminos municipales, brindando mayor seguridad en los traslados de los usuarios de transporte público, como particulares en el municipio.</v>
      </c>
      <c r="I10" s="777"/>
    </row>
    <row r="11" spans="2:9" ht="54" customHeight="1">
      <c r="B11" s="774" t="s">
        <v>92</v>
      </c>
      <c r="C11" s="774"/>
      <c r="D11" s="757" t="str">
        <f>'FORMATO 2. POA - MIR'!C10</f>
        <v xml:space="preserve">ACUERDO 4. DESARROLLO SOSTENIBLE E INFRAESTRUCTURA SOLIDA Y TRASFORMADORA ZAPOTLÁN </v>
      </c>
      <c r="E11" s="775"/>
      <c r="F11" s="774" t="s">
        <v>94</v>
      </c>
      <c r="G11" s="774"/>
      <c r="H11" s="776" t="str">
        <f>'FORMATO 2. POA - MIR'!E10</f>
        <v>4.1.3.1 Ampliar la cobertura y mejorar la eficiencia de los servicios de electrificación y alumbrado público. Priorizando zonas con mayor rezago.	
4.1 .4.1 Rehabilitar carreteras, caminos rurales, brechas y puentes del municipio, optimizando los tiempos de traslado de los pobladores de Zapotlán.</v>
      </c>
      <c r="I11" s="777"/>
    </row>
    <row r="12" spans="2:9" ht="126" customHeight="1">
      <c r="B12" s="781" t="s">
        <v>95</v>
      </c>
      <c r="C12" s="781"/>
      <c r="D12" s="782" t="str">
        <f>'FORMATO 2. POA - MIR'!C11</f>
        <v xml:space="preserve">4.1 Garantizar la correcta gestión de recursos, detonando la infraestructura social y sostenible atreves de financiamiento de obras, acciones sociales básicas e inversiones que beneficien directamente a la población de Zapotlán. </v>
      </c>
      <c r="E12" s="782"/>
      <c r="F12" s="774" t="s">
        <v>96</v>
      </c>
      <c r="G12" s="774"/>
      <c r="H12" s="776" t="str">
        <f>'FORMATO 2. POA - MIR'!E11</f>
        <v>4.1.4.2 Promover las buenas prácticas y colaboración de mantenimiento y cuidado de las calles en el municipio, propiciando mejor calidad para los transeúntes de las localidades.</v>
      </c>
      <c r="I12" s="777"/>
    </row>
    <row r="13" spans="2:9" ht="15" customHeight="1">
      <c r="B13" s="783" t="s">
        <v>143</v>
      </c>
      <c r="C13" s="784"/>
      <c r="D13" s="784"/>
      <c r="E13" s="784"/>
      <c r="F13" s="784"/>
      <c r="G13" s="784"/>
      <c r="H13" s="784"/>
      <c r="I13" s="785"/>
    </row>
    <row r="14" spans="2:9">
      <c r="B14" s="779" t="s">
        <v>45</v>
      </c>
      <c r="C14" s="779"/>
      <c r="D14" s="779"/>
      <c r="E14" s="779"/>
      <c r="F14" s="779"/>
      <c r="G14" s="779"/>
      <c r="H14" s="779"/>
      <c r="I14" s="779"/>
    </row>
    <row r="15" spans="2:9">
      <c r="B15" s="778" t="str">
        <f>CALENDARIZACION!B17</f>
        <v>Eficiencia integral en alumbrado público y mantenimiento, rehabilitación y limpieza de espacios públicos y áreas administrativas municipales</v>
      </c>
      <c r="C15" s="778"/>
      <c r="D15" s="778"/>
      <c r="E15" s="778"/>
      <c r="F15" s="778"/>
      <c r="G15" s="778"/>
      <c r="H15" s="778"/>
      <c r="I15" s="778"/>
    </row>
    <row r="16" spans="2:9">
      <c r="B16" s="779" t="s">
        <v>48</v>
      </c>
      <c r="C16" s="779"/>
      <c r="D16" s="779"/>
      <c r="E16" s="779"/>
      <c r="F16" s="779"/>
      <c r="G16" s="779"/>
      <c r="H16" s="779"/>
      <c r="I16" s="779"/>
    </row>
    <row r="17" spans="2:9" ht="12.75" customHeight="1">
      <c r="B17" s="757" t="str">
        <f>CALENDARIZACION!C17</f>
        <v>PCEAPMEP
Porcentaje de cobertura y eficiencia en alumbrado público y mantenimiento de espacios públicos</v>
      </c>
      <c r="C17" s="757"/>
      <c r="D17" s="757"/>
      <c r="E17" s="757"/>
      <c r="F17" s="757"/>
      <c r="G17" s="757"/>
      <c r="H17" s="757"/>
      <c r="I17" s="757"/>
    </row>
    <row r="18" spans="2:9" ht="18.75" customHeight="1">
      <c r="B18" s="766" t="s">
        <v>144</v>
      </c>
      <c r="C18" s="766"/>
      <c r="D18" s="766"/>
      <c r="E18" s="766"/>
      <c r="F18" s="766"/>
      <c r="G18" s="766"/>
      <c r="H18" s="766"/>
      <c r="I18" s="766"/>
    </row>
    <row r="19" spans="2:9">
      <c r="B19" s="780" t="s">
        <v>102</v>
      </c>
      <c r="C19" s="780"/>
      <c r="D19" s="780"/>
      <c r="E19" s="780"/>
      <c r="F19" s="780"/>
      <c r="G19" s="780"/>
      <c r="H19" s="780"/>
      <c r="I19" s="780"/>
    </row>
    <row r="20" spans="2:9">
      <c r="B20" s="757" t="str">
        <f>CALENDARIZACION!E17</f>
        <v>PCEAPMEP. = (PCEAPMEPP./ PCEAPMEPR)*100</v>
      </c>
      <c r="C20" s="757"/>
      <c r="D20" s="757"/>
      <c r="E20" s="757"/>
      <c r="F20" s="757"/>
      <c r="G20" s="757"/>
      <c r="H20" s="757"/>
      <c r="I20" s="757"/>
    </row>
    <row r="21" spans="2:9">
      <c r="B21" s="780" t="s">
        <v>104</v>
      </c>
      <c r="C21" s="780"/>
      <c r="D21" s="780"/>
      <c r="E21" s="780"/>
      <c r="F21" s="780"/>
      <c r="G21" s="780"/>
      <c r="H21" s="780"/>
      <c r="I21" s="780"/>
    </row>
    <row r="22" spans="2:9" ht="28.5" customHeight="1">
      <c r="B22" s="795" t="s">
        <v>105</v>
      </c>
      <c r="C22" s="796"/>
      <c r="D22" s="797" t="s">
        <v>106</v>
      </c>
      <c r="E22" s="797"/>
      <c r="F22" s="796" t="s">
        <v>107</v>
      </c>
      <c r="G22" s="796"/>
      <c r="H22" s="798" t="s">
        <v>142</v>
      </c>
      <c r="I22" s="798"/>
    </row>
    <row r="23" spans="2:9" ht="75.75" customHeight="1">
      <c r="B23" s="786"/>
      <c r="C23" s="786"/>
      <c r="D23" s="786" t="str">
        <f>CALENDARIZACION!D17</f>
        <v>PCEAPMEPP.
Porcentaje de cobertura y eficiencia en alumbrado público y mantenimiento de espacios públicos programados</v>
      </c>
      <c r="E23" s="786"/>
      <c r="F23" s="799"/>
      <c r="G23" s="800"/>
      <c r="H23" s="801" t="str">
        <f>'FORMATO 2. POA - MIR'!E16</f>
        <v xml:space="preserve">Medios de verificación:Carpetas digitales, Carpetas físicas, Solicitudes ciudadanas y Archivos de control e inspecciones físicas.
Fuente de información: Estadísticas  de Población y Vivienda (INEGI), Estadísticas Datamun (CONEVAL)
https://sigeh.hidalgo.gob.mx/pags/info_reg/municipal/13082%20-%20Zapotl%C3%A1n%20de%20Ju%C3%A1rez.pdf
Periodicidad: Trimestral
Resguardante: DIRECCIÓN DE SERVICIOS PUBLICOS MUNICIPALES </v>
      </c>
      <c r="I23" s="802"/>
    </row>
    <row r="24" spans="2:9" ht="101.25" customHeight="1">
      <c r="B24" s="786"/>
      <c r="C24" s="786"/>
      <c r="D24" s="786" t="str">
        <f>CALENDARIZACION!D18</f>
        <v>PCEAPMER.
Porcentaje de cobertura y eficiencia en alumbrado público y mantenimiento de espacios públicos realizados</v>
      </c>
      <c r="E24" s="786"/>
      <c r="F24" s="787"/>
      <c r="G24" s="788"/>
      <c r="H24" s="803"/>
      <c r="I24" s="804"/>
    </row>
    <row r="25" spans="2:9" ht="21.75" customHeight="1">
      <c r="B25" s="789" t="s">
        <v>145</v>
      </c>
      <c r="C25" s="789"/>
      <c r="D25" s="789"/>
      <c r="E25" s="789"/>
      <c r="F25" s="789"/>
      <c r="G25" s="789"/>
      <c r="H25" s="789"/>
      <c r="I25" s="789"/>
    </row>
    <row r="26" spans="2:9" ht="12.75" customHeight="1">
      <c r="B26" s="790" t="s">
        <v>28</v>
      </c>
      <c r="C26" s="791"/>
      <c r="D26" s="792" t="s">
        <v>46</v>
      </c>
      <c r="E26" s="793"/>
      <c r="F26" s="790" t="s">
        <v>47</v>
      </c>
      <c r="G26" s="794"/>
      <c r="H26" s="794"/>
      <c r="I26" s="794"/>
    </row>
    <row r="27" spans="2:9" ht="15.75" customHeight="1">
      <c r="B27" s="821" t="s">
        <v>99</v>
      </c>
      <c r="C27" s="822"/>
      <c r="D27" s="823" t="s">
        <v>97</v>
      </c>
      <c r="E27" s="824"/>
      <c r="F27" s="823" t="s">
        <v>126</v>
      </c>
      <c r="G27" s="825"/>
      <c r="H27" s="825"/>
      <c r="I27" s="824"/>
    </row>
    <row r="28" spans="2:9" ht="18" customHeight="1">
      <c r="B28" s="767" t="s">
        <v>127</v>
      </c>
      <c r="C28" s="771"/>
      <c r="D28" s="771"/>
      <c r="E28" s="826"/>
      <c r="F28" s="827" t="s">
        <v>130</v>
      </c>
      <c r="G28" s="828"/>
      <c r="H28" s="828"/>
      <c r="I28" s="828"/>
    </row>
    <row r="29" spans="2:9" ht="18" customHeight="1">
      <c r="B29" s="829" t="s">
        <v>108</v>
      </c>
      <c r="C29" s="830"/>
      <c r="D29" s="830"/>
      <c r="E29" s="831"/>
      <c r="F29" s="832" t="s">
        <v>196</v>
      </c>
      <c r="G29" s="782"/>
      <c r="H29" s="782"/>
      <c r="I29" s="833"/>
    </row>
    <row r="30" spans="2:9" ht="13.5" customHeight="1">
      <c r="B30" s="805" t="s">
        <v>82</v>
      </c>
      <c r="C30" s="806"/>
      <c r="D30" s="806"/>
      <c r="E30" s="807"/>
      <c r="F30" s="808" t="s">
        <v>131</v>
      </c>
      <c r="G30" s="809"/>
      <c r="H30" s="809"/>
      <c r="I30" s="809"/>
    </row>
    <row r="31" spans="2:9" ht="15.75" customHeight="1">
      <c r="B31" s="810" t="s">
        <v>109</v>
      </c>
      <c r="C31" s="811"/>
      <c r="D31" s="811"/>
      <c r="E31" s="812"/>
      <c r="F31" s="813" t="s">
        <v>110</v>
      </c>
      <c r="G31" s="814"/>
      <c r="H31" s="814"/>
      <c r="I31" s="815"/>
    </row>
    <row r="32" spans="2:9" ht="15.75" customHeight="1">
      <c r="B32" s="816" t="s">
        <v>148</v>
      </c>
      <c r="C32" s="817"/>
      <c r="D32" s="817"/>
      <c r="E32" s="817"/>
      <c r="F32" s="817"/>
      <c r="G32" s="817"/>
      <c r="H32" s="817"/>
      <c r="I32" s="818"/>
    </row>
    <row r="33" spans="2:9" ht="14.25" customHeight="1">
      <c r="B33" s="819" t="s">
        <v>113</v>
      </c>
      <c r="C33" s="806"/>
      <c r="D33" s="806"/>
      <c r="E33" s="820"/>
      <c r="F33" s="809" t="s">
        <v>114</v>
      </c>
      <c r="G33" s="809"/>
      <c r="H33" s="809"/>
      <c r="I33" s="809"/>
    </row>
    <row r="34" spans="2:9" ht="13.5" customHeight="1">
      <c r="B34" s="848" t="s">
        <v>151</v>
      </c>
      <c r="C34" s="849"/>
      <c r="D34" s="850">
        <f>CALENDARIZACION!R17</f>
        <v>28</v>
      </c>
      <c r="E34" s="851"/>
      <c r="F34" s="852" t="s">
        <v>115</v>
      </c>
      <c r="G34" s="853"/>
      <c r="H34" s="854" t="s">
        <v>116</v>
      </c>
      <c r="I34" s="854"/>
    </row>
    <row r="35" spans="2:9">
      <c r="B35" s="848" t="s">
        <v>117</v>
      </c>
      <c r="C35" s="849"/>
      <c r="D35" s="855" t="s">
        <v>112</v>
      </c>
      <c r="E35" s="856"/>
      <c r="F35" s="837" t="s">
        <v>118</v>
      </c>
      <c r="G35" s="838"/>
      <c r="H35" s="857" t="s">
        <v>119</v>
      </c>
      <c r="I35" s="857"/>
    </row>
    <row r="36" spans="2:9">
      <c r="B36" s="834" t="s">
        <v>49</v>
      </c>
      <c r="C36" s="835"/>
      <c r="D36" s="666" t="s">
        <v>194</v>
      </c>
      <c r="E36" s="836"/>
      <c r="F36" s="837" t="s">
        <v>120</v>
      </c>
      <c r="G36" s="838"/>
      <c r="H36" s="839" t="s">
        <v>121</v>
      </c>
      <c r="I36" s="839"/>
    </row>
    <row r="37" spans="2:9">
      <c r="B37" s="840" t="s">
        <v>122</v>
      </c>
      <c r="C37" s="841"/>
      <c r="D37" s="841"/>
      <c r="E37" s="841"/>
      <c r="F37" s="841"/>
      <c r="G37" s="841"/>
      <c r="H37" s="841"/>
      <c r="I37" s="841"/>
    </row>
    <row r="38" spans="2:9">
      <c r="B38" s="842" t="s">
        <v>192</v>
      </c>
      <c r="C38" s="843"/>
      <c r="D38" s="843"/>
      <c r="E38" s="844"/>
      <c r="F38" s="845" t="s">
        <v>50</v>
      </c>
      <c r="G38" s="846"/>
      <c r="H38" s="847" t="s">
        <v>146</v>
      </c>
      <c r="I38" s="847"/>
    </row>
    <row r="39" spans="2:9">
      <c r="B39" s="861">
        <f>CALENDARIZACION!H17</f>
        <v>7</v>
      </c>
      <c r="C39" s="861"/>
      <c r="D39" s="861"/>
      <c r="E39" s="861"/>
      <c r="F39" s="862">
        <v>2026</v>
      </c>
      <c r="G39" s="862"/>
      <c r="H39" s="863" t="s">
        <v>112</v>
      </c>
      <c r="I39" s="863"/>
    </row>
    <row r="40" spans="2:9">
      <c r="B40" s="864" t="s">
        <v>149</v>
      </c>
      <c r="C40" s="865"/>
      <c r="D40" s="865"/>
      <c r="E40" s="865"/>
      <c r="F40" s="865"/>
      <c r="G40" s="865"/>
      <c r="H40" s="865"/>
      <c r="I40" s="866"/>
    </row>
    <row r="41" spans="2:9" ht="33.75">
      <c r="B41" s="758" t="s">
        <v>123</v>
      </c>
      <c r="C41" s="762"/>
      <c r="D41" s="51" t="s">
        <v>150</v>
      </c>
      <c r="E41" s="52" t="s">
        <v>85</v>
      </c>
      <c r="F41" s="867" t="s">
        <v>86</v>
      </c>
      <c r="G41" s="868"/>
      <c r="H41" s="53" t="s">
        <v>75</v>
      </c>
      <c r="I41" s="53" t="s">
        <v>76</v>
      </c>
    </row>
    <row r="42" spans="2:9">
      <c r="B42" s="803" t="s">
        <v>4</v>
      </c>
      <c r="C42" s="858"/>
      <c r="D42" s="44"/>
      <c r="E42" s="23">
        <v>0</v>
      </c>
      <c r="F42" s="468"/>
      <c r="G42" s="468"/>
      <c r="H42" s="18">
        <v>46027</v>
      </c>
      <c r="I42" s="18">
        <v>46386</v>
      </c>
    </row>
    <row r="43" spans="2:9">
      <c r="B43" s="859" t="s">
        <v>5</v>
      </c>
      <c r="C43" s="787"/>
      <c r="D43" s="44">
        <f>'COMP ACT EXTEMPORANEAS'!K12</f>
        <v>15</v>
      </c>
      <c r="E43" s="23">
        <v>0</v>
      </c>
      <c r="F43" s="468">
        <f>'COMP ACT EXTEMPORANEAS'!K13</f>
        <v>12</v>
      </c>
      <c r="G43" s="468"/>
      <c r="H43" s="18"/>
      <c r="I43" s="18"/>
    </row>
    <row r="44" spans="2:9">
      <c r="B44" s="860" t="s">
        <v>133</v>
      </c>
      <c r="C44" s="787"/>
      <c r="D44" s="44"/>
      <c r="E44" s="23">
        <v>0</v>
      </c>
      <c r="F44" s="468"/>
      <c r="G44" s="468"/>
      <c r="H44" s="18"/>
      <c r="I44" s="18"/>
    </row>
    <row r="45" spans="2:9">
      <c r="B45" s="875" t="s">
        <v>6</v>
      </c>
      <c r="C45" s="876"/>
      <c r="D45" s="45"/>
      <c r="E45" s="24">
        <v>0</v>
      </c>
      <c r="F45" s="877"/>
      <c r="G45" s="877"/>
      <c r="H45" s="18"/>
      <c r="I45" s="18"/>
    </row>
    <row r="46" spans="2:9">
      <c r="B46" s="493" t="s">
        <v>352</v>
      </c>
      <c r="C46" s="493"/>
      <c r="D46" s="27">
        <f>'COMP ACT EXTEMPORANEAS'!S12</f>
        <v>15</v>
      </c>
      <c r="E46" s="27">
        <v>0</v>
      </c>
      <c r="F46" s="878">
        <f>'COMP ACT EXTEMPORANEAS'!R13</f>
        <v>12</v>
      </c>
      <c r="G46" s="878"/>
      <c r="H46" s="25" t="s">
        <v>152</v>
      </c>
      <c r="I46" s="26">
        <f>'COMP ACT EXTEMPORANEAS'!U12</f>
        <v>0.8</v>
      </c>
    </row>
    <row r="47" spans="2:9">
      <c r="B47" s="879"/>
      <c r="C47" s="348"/>
    </row>
    <row r="49" spans="1:12" ht="22.5" customHeight="1">
      <c r="B49" s="880" t="s">
        <v>164</v>
      </c>
      <c r="C49" s="881"/>
      <c r="D49" s="882" t="s">
        <v>52</v>
      </c>
      <c r="E49" s="882"/>
      <c r="F49" s="882" t="s">
        <v>158</v>
      </c>
      <c r="G49" s="882"/>
      <c r="H49" s="882"/>
      <c r="I49" s="882"/>
    </row>
    <row r="50" spans="1:12" ht="39" customHeight="1">
      <c r="B50" s="869" t="str">
        <f>D8</f>
        <v>AE1</v>
      </c>
      <c r="C50" s="870"/>
      <c r="D50" s="873" t="str">
        <f>CALENDARIZACION!B17</f>
        <v>Eficiencia integral en alumbrado público y mantenimiento, rehabilitación y limpieza de espacios públicos y áreas administrativas municipales</v>
      </c>
      <c r="E50" s="873"/>
      <c r="F50" s="29" t="s">
        <v>159</v>
      </c>
      <c r="G50" s="30" t="s">
        <v>160</v>
      </c>
      <c r="H50" s="29" t="s">
        <v>67</v>
      </c>
      <c r="I50" s="28" t="s">
        <v>68</v>
      </c>
      <c r="L50" s="50"/>
    </row>
    <row r="51" spans="1:12" ht="18.75" customHeight="1">
      <c r="B51" s="871"/>
      <c r="C51" s="872"/>
      <c r="D51" s="873"/>
      <c r="E51" s="873"/>
      <c r="F51" s="31">
        <f>'COMP ACT EXTEMPORANEAS'!R12</f>
        <v>15</v>
      </c>
      <c r="G51" s="32">
        <f>'COMP ACT EXTEMPORANEAS'!R13</f>
        <v>12</v>
      </c>
      <c r="H51" s="31">
        <f>CALENDARIZACION!T17</f>
        <v>21</v>
      </c>
      <c r="I51" s="33">
        <f>'COMP ACT EXTEMPORANEAS'!U12</f>
        <v>0.8</v>
      </c>
    </row>
    <row r="52" spans="1:12" ht="206.25" customHeight="1">
      <c r="B52" s="462"/>
      <c r="C52" s="462"/>
      <c r="D52" s="462"/>
      <c r="E52" s="462"/>
      <c r="F52" s="874"/>
      <c r="G52" s="874"/>
      <c r="H52" s="874"/>
      <c r="I52" s="874"/>
    </row>
    <row r="53" spans="1:12">
      <c r="A53" s="46">
        <v>1</v>
      </c>
    </row>
    <row r="54" spans="1:12">
      <c r="A54" s="46">
        <v>1</v>
      </c>
    </row>
    <row r="55" spans="1:12">
      <c r="A55" s="46">
        <v>1</v>
      </c>
      <c r="B55" s="47"/>
      <c r="C55" s="47"/>
      <c r="D55" s="47"/>
      <c r="E55" s="48"/>
    </row>
    <row r="56" spans="1:12">
      <c r="A56" s="46">
        <v>1</v>
      </c>
      <c r="B56" s="47"/>
      <c r="C56" s="47"/>
      <c r="D56" s="47"/>
      <c r="E56" s="48"/>
    </row>
    <row r="57" spans="1:12">
      <c r="A57" s="46">
        <v>1</v>
      </c>
      <c r="E57" s="49"/>
    </row>
    <row r="58" spans="1:12">
      <c r="A58" s="46">
        <v>1</v>
      </c>
    </row>
    <row r="59" spans="1:12">
      <c r="A59" s="46">
        <v>1</v>
      </c>
      <c r="B59" s="43"/>
    </row>
    <row r="60" spans="1:12">
      <c r="A60" s="46">
        <v>1</v>
      </c>
      <c r="E60" s="43"/>
    </row>
    <row r="61" spans="1:12">
      <c r="A61" s="46">
        <v>1</v>
      </c>
      <c r="E61" s="43"/>
    </row>
    <row r="62" spans="1:12">
      <c r="A62" s="46">
        <v>1</v>
      </c>
      <c r="E62" s="43"/>
    </row>
    <row r="63" spans="1:12">
      <c r="A63" s="46">
        <v>1</v>
      </c>
    </row>
    <row r="64" spans="1:12">
      <c r="A64" s="46">
        <v>1</v>
      </c>
    </row>
    <row r="65" spans="1:1">
      <c r="A65" s="46">
        <v>1</v>
      </c>
    </row>
    <row r="66" spans="1:1">
      <c r="A66" s="46">
        <v>1</v>
      </c>
    </row>
    <row r="67" spans="1:1">
      <c r="A67" s="46">
        <v>1</v>
      </c>
    </row>
    <row r="68" spans="1:1">
      <c r="A68" s="46">
        <v>1</v>
      </c>
    </row>
    <row r="69" spans="1:1">
      <c r="A69" s="46">
        <v>1</v>
      </c>
    </row>
    <row r="70" spans="1:1">
      <c r="A70" s="46">
        <v>1</v>
      </c>
    </row>
    <row r="71" spans="1:1">
      <c r="A71" s="46">
        <v>1</v>
      </c>
    </row>
    <row r="72" spans="1:1">
      <c r="A72" s="46">
        <v>1</v>
      </c>
    </row>
  </sheetData>
  <dataConsolidate/>
  <mergeCells count="105">
    <mergeCell ref="B50:C51"/>
    <mergeCell ref="D50:E51"/>
    <mergeCell ref="B52:E52"/>
    <mergeCell ref="F52:I52"/>
    <mergeCell ref="B45:C45"/>
    <mergeCell ref="F45:G45"/>
    <mergeCell ref="B46:C46"/>
    <mergeCell ref="F46:G46"/>
    <mergeCell ref="B47:C47"/>
    <mergeCell ref="B49:C49"/>
    <mergeCell ref="D49:E49"/>
    <mergeCell ref="F49:I49"/>
    <mergeCell ref="B42:C42"/>
    <mergeCell ref="F42:G42"/>
    <mergeCell ref="B43:C43"/>
    <mergeCell ref="F43:G43"/>
    <mergeCell ref="B44:C44"/>
    <mergeCell ref="F44:G44"/>
    <mergeCell ref="B39:E39"/>
    <mergeCell ref="F39:G39"/>
    <mergeCell ref="H39:I39"/>
    <mergeCell ref="B40:I40"/>
    <mergeCell ref="B41:C41"/>
    <mergeCell ref="F41:G41"/>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F11F076A-85DB-4439-9F1C-067E63A9C041}">
          <x14:formula1>
            <xm:f>'NO SE EDITA'!$C$3:$C$6</xm:f>
          </x14:formula1>
          <xm:sqref>D27:E27</xm:sqref>
        </x14:dataValidation>
        <x14:dataValidation type="list" allowBlank="1" showInputMessage="1" showErrorMessage="1" xr:uid="{D8CBA7E9-73FC-4C9B-847E-5532F33F2B9F}">
          <x14:formula1>
            <xm:f>'NO SE EDITA'!$G$3:$G$5</xm:f>
          </x14:formula1>
          <xm:sqref>B31:E31 D35:E35 H39:I39</xm:sqref>
        </x14:dataValidation>
        <x14:dataValidation type="list" allowBlank="1" showInputMessage="1" showErrorMessage="1" xr:uid="{3726A38B-7EAD-4A31-B568-A38523732997}">
          <x14:formula1>
            <xm:f>'NO SE EDITA'!$H$3:$H$4</xm:f>
          </x14:formula1>
          <xm:sqref>F31:I31</xm:sqref>
        </x14:dataValidation>
        <x14:dataValidation type="list" allowBlank="1" showInputMessage="1" showErrorMessage="1" xr:uid="{88322DF3-DA26-4871-BDB2-B59AC6EF3818}">
          <x14:formula1>
            <xm:f>'NO SE EDITA'!$D$3:$D$4</xm:f>
          </x14:formula1>
          <xm:sqref>F27</xm:sqref>
        </x14:dataValidation>
        <x14:dataValidation type="list" allowBlank="1" showInputMessage="1" showErrorMessage="1" xr:uid="{713D35B4-9EDB-44A9-B44B-9281C91A13A1}">
          <x14:formula1>
            <xm:f>'NO SE EDITA'!$B$3:$B$4</xm:f>
          </x14:formula1>
          <xm:sqref>B26:C27</xm:sqref>
        </x14:dataValidation>
        <x14:dataValidation type="list" allowBlank="1" showInputMessage="1" showErrorMessage="1" xr:uid="{72645856-AEE0-4C80-B14F-6B45637AEBFF}">
          <x14:formula1>
            <xm:f>'NO SE EDITA'!$M$3:$M$4</xm:f>
          </x14:formula1>
          <xm:sqref>D36:E36</xm:sqref>
        </x14:dataValidation>
        <x14:dataValidation type="list" allowBlank="1" showInputMessage="1" showErrorMessage="1" xr:uid="{F03E410F-33B4-4E62-9CD5-DD5F0418A814}">
          <x14:formula1>
            <xm:f>'NO SE EDITA'!$E$3:$E$4</xm:f>
          </x14:formula1>
          <xm:sqref>B29:E29</xm:sqref>
        </x14:dataValidation>
        <x14:dataValidation type="list" allowBlank="1" showInputMessage="1" showErrorMessage="1" xr:uid="{E868A735-7443-45C3-83A5-47E593D7B25C}">
          <x14:formula1>
            <xm:f>'NO SE EDITA'!$F$3:$F$4</xm:f>
          </x14:formula1>
          <xm:sqref>F29:I29</xm:sqref>
        </x14:dataValidation>
        <x14:dataValidation type="list" allowBlank="1" showInputMessage="1" showErrorMessage="1" xr:uid="{869964FD-1433-408A-A1C4-D3E1A4516AF4}">
          <x14:formula1>
            <xm:f>'NO SE EDITA'!$J$3:$J$6</xm:f>
          </x14:formula1>
          <xm:sqref>F39:G39</xm:sqref>
        </x14:dataValidation>
        <x14:dataValidation type="list" allowBlank="1" showInputMessage="1" showErrorMessage="1" xr:uid="{2BA8C41A-2DE8-4303-BA13-4E8BD7C476FD}">
          <x14:formula1>
            <xm:f>'NO SE EDITA'!$K$3:$K$6</xm:f>
          </x14:formula1>
          <xm:sqref>H42:H45</xm:sqref>
        </x14:dataValidation>
        <x14:dataValidation type="list" allowBlank="1" showInputMessage="1" showErrorMessage="1" xr:uid="{30251B81-F107-4FD3-8DD5-363CF2DD1025}">
          <x14:formula1>
            <xm:f>'NO SE EDITA'!$L$3:$L$6</xm:f>
          </x14:formula1>
          <xm:sqref>I42:I45</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A7311-822F-4253-A7AE-AEAF04C2E4E4}">
  <dimension ref="A2:L72"/>
  <sheetViews>
    <sheetView topLeftCell="A30"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763" t="s">
        <v>38</v>
      </c>
      <c r="C4" s="764"/>
      <c r="D4" s="764"/>
      <c r="E4" s="764"/>
      <c r="F4" s="764"/>
      <c r="G4" s="764"/>
      <c r="H4" s="764"/>
      <c r="I4" s="764"/>
    </row>
    <row r="5" spans="2:9" ht="19.5" customHeight="1">
      <c r="B5" s="765" t="s">
        <v>353</v>
      </c>
      <c r="C5" s="766"/>
      <c r="D5" s="766"/>
      <c r="E5" s="766"/>
      <c r="F5" s="766"/>
      <c r="G5" s="766"/>
      <c r="H5" s="766"/>
      <c r="I5" s="766"/>
    </row>
    <row r="6" spans="2:9" ht="31.5" customHeight="1">
      <c r="B6" s="767" t="s">
        <v>39</v>
      </c>
      <c r="C6" s="768"/>
      <c r="D6" s="769" t="str">
        <f>'FORMATO 2. POA - MIR'!D4:F4</f>
        <v>SECRETARIA GENERAL MUNICIPAL</v>
      </c>
      <c r="E6" s="770"/>
      <c r="F6" s="767" t="s">
        <v>42</v>
      </c>
      <c r="G6" s="771"/>
      <c r="H6" s="772"/>
      <c r="I6" s="772"/>
    </row>
    <row r="7" spans="2:9" ht="54" customHeight="1">
      <c r="B7" s="752" t="s">
        <v>40</v>
      </c>
      <c r="C7" s="753"/>
      <c r="D7" s="754" t="s">
        <v>351</v>
      </c>
      <c r="E7" s="755"/>
      <c r="F7" s="752" t="s">
        <v>43</v>
      </c>
      <c r="G7" s="756"/>
      <c r="H7" s="757" t="s">
        <v>348</v>
      </c>
      <c r="I7" s="757"/>
    </row>
    <row r="8" spans="2:9" ht="41.25" customHeight="1">
      <c r="B8" s="758" t="s">
        <v>41</v>
      </c>
      <c r="C8" s="759"/>
      <c r="D8" s="760" t="s">
        <v>178</v>
      </c>
      <c r="E8" s="761"/>
      <c r="F8" s="758" t="s">
        <v>44</v>
      </c>
      <c r="G8" s="762"/>
      <c r="H8" s="757" t="s">
        <v>348</v>
      </c>
      <c r="I8" s="757"/>
    </row>
    <row r="9" spans="2:9">
      <c r="B9" s="773" t="s">
        <v>89</v>
      </c>
      <c r="C9" s="773"/>
      <c r="D9" s="773"/>
      <c r="E9" s="773"/>
      <c r="F9" s="773"/>
      <c r="G9" s="773"/>
      <c r="H9" s="773"/>
      <c r="I9" s="773"/>
    </row>
    <row r="10" spans="2:9" ht="68.25" customHeight="1">
      <c r="B10" s="774" t="s">
        <v>90</v>
      </c>
      <c r="C10" s="774"/>
      <c r="D10" s="757" t="str">
        <f>'FORMATO 2. POA - MIR'!C9</f>
        <v xml:space="preserve">ACUERDO 4. DESARROLLO SOSTENIBLE E INFRAESTRUCTURA SOLIDA Y TRASFORMADORA </v>
      </c>
      <c r="E10" s="775"/>
      <c r="F10" s="774" t="s">
        <v>91</v>
      </c>
      <c r="G10" s="774"/>
      <c r="H10" s="776" t="str">
        <f>'FORMATO 2. POA - MIR'!E9</f>
        <v>4.1 .3 Fortalecer la infraestructura eléctrica y la conectividad digital, garantizando servicios eficientes, mejorando la calidad de vida de las y los Zapotlanenses. 
4.1 .4 Generar mejores carreteras y caminos municipales, brindando mayor seguridad en los traslados de los usuarios de transporte público, como particulares en el municipio.</v>
      </c>
      <c r="I10" s="777"/>
    </row>
    <row r="11" spans="2:9" ht="54" customHeight="1">
      <c r="B11" s="774" t="s">
        <v>92</v>
      </c>
      <c r="C11" s="774"/>
      <c r="D11" s="757" t="str">
        <f>'FORMATO 2. POA - MIR'!C10</f>
        <v xml:space="preserve">ACUERDO 4. DESARROLLO SOSTENIBLE E INFRAESTRUCTURA SOLIDA Y TRASFORMADORA ZAPOTLÁN </v>
      </c>
      <c r="E11" s="775"/>
      <c r="F11" s="774" t="s">
        <v>94</v>
      </c>
      <c r="G11" s="774"/>
      <c r="H11" s="776" t="str">
        <f>'FORMATO 2. POA - MIR'!E10</f>
        <v>4.1.3.1 Ampliar la cobertura y mejorar la eficiencia de los servicios de electrificación y alumbrado público. Priorizando zonas con mayor rezago.	
4.1 .4.1 Rehabilitar carreteras, caminos rurales, brechas y puentes del municipio, optimizando los tiempos de traslado de los pobladores de Zapotlán.</v>
      </c>
      <c r="I11" s="777"/>
    </row>
    <row r="12" spans="2:9" ht="126" customHeight="1">
      <c r="B12" s="781" t="s">
        <v>95</v>
      </c>
      <c r="C12" s="781"/>
      <c r="D12" s="782" t="str">
        <f>'FORMATO 2. POA - MIR'!C11</f>
        <v xml:space="preserve">4.1 Garantizar la correcta gestión de recursos, detonando la infraestructura social y sostenible atreves de financiamiento de obras, acciones sociales básicas e inversiones que beneficien directamente a la población de Zapotlán. </v>
      </c>
      <c r="E12" s="782"/>
      <c r="F12" s="774" t="s">
        <v>96</v>
      </c>
      <c r="G12" s="774"/>
      <c r="H12" s="776" t="str">
        <f>'FORMATO 2. POA - MIR'!E11</f>
        <v>4.1.4.2 Promover las buenas prácticas y colaboración de mantenimiento y cuidado de las calles en el municipio, propiciando mejor calidad para los transeúntes de las localidades.</v>
      </c>
      <c r="I12" s="777"/>
    </row>
    <row r="13" spans="2:9" ht="15" customHeight="1">
      <c r="B13" s="783" t="s">
        <v>143</v>
      </c>
      <c r="C13" s="784"/>
      <c r="D13" s="784"/>
      <c r="E13" s="784"/>
      <c r="F13" s="784"/>
      <c r="G13" s="784"/>
      <c r="H13" s="784"/>
      <c r="I13" s="785"/>
    </row>
    <row r="14" spans="2:9">
      <c r="B14" s="779" t="s">
        <v>45</v>
      </c>
      <c r="C14" s="779"/>
      <c r="D14" s="779"/>
      <c r="E14" s="779"/>
      <c r="F14" s="779"/>
      <c r="G14" s="779"/>
      <c r="H14" s="779"/>
      <c r="I14" s="779"/>
    </row>
    <row r="15" spans="2:9">
      <c r="B15" s="778" t="str">
        <f>CALENDARIZACION!B17</f>
        <v>Eficiencia integral en alumbrado público y mantenimiento, rehabilitación y limpieza de espacios públicos y áreas administrativas municipales</v>
      </c>
      <c r="C15" s="778"/>
      <c r="D15" s="778"/>
      <c r="E15" s="778"/>
      <c r="F15" s="778"/>
      <c r="G15" s="778"/>
      <c r="H15" s="778"/>
      <c r="I15" s="778"/>
    </row>
    <row r="16" spans="2:9">
      <c r="B16" s="779" t="s">
        <v>48</v>
      </c>
      <c r="C16" s="779"/>
      <c r="D16" s="779"/>
      <c r="E16" s="779"/>
      <c r="F16" s="779"/>
      <c r="G16" s="779"/>
      <c r="H16" s="779"/>
      <c r="I16" s="779"/>
    </row>
    <row r="17" spans="2:9" ht="12.75" customHeight="1">
      <c r="B17" s="757" t="str">
        <f>CALENDARIZACION!C17</f>
        <v>PCEAPMEP
Porcentaje de cobertura y eficiencia en alumbrado público y mantenimiento de espacios públicos</v>
      </c>
      <c r="C17" s="757"/>
      <c r="D17" s="757"/>
      <c r="E17" s="757"/>
      <c r="F17" s="757"/>
      <c r="G17" s="757"/>
      <c r="H17" s="757"/>
      <c r="I17" s="757"/>
    </row>
    <row r="18" spans="2:9" ht="18.75" customHeight="1">
      <c r="B18" s="766" t="s">
        <v>144</v>
      </c>
      <c r="C18" s="766"/>
      <c r="D18" s="766"/>
      <c r="E18" s="766"/>
      <c r="F18" s="766"/>
      <c r="G18" s="766"/>
      <c r="H18" s="766"/>
      <c r="I18" s="766"/>
    </row>
    <row r="19" spans="2:9">
      <c r="B19" s="780" t="s">
        <v>102</v>
      </c>
      <c r="C19" s="780"/>
      <c r="D19" s="780"/>
      <c r="E19" s="780"/>
      <c r="F19" s="780"/>
      <c r="G19" s="780"/>
      <c r="H19" s="780"/>
      <c r="I19" s="780"/>
    </row>
    <row r="20" spans="2:9">
      <c r="B20" s="757" t="str">
        <f>CALENDARIZACION!E17</f>
        <v>PCEAPMEP. = (PCEAPMEPP./ PCEAPMEPR)*100</v>
      </c>
      <c r="C20" s="757"/>
      <c r="D20" s="757"/>
      <c r="E20" s="757"/>
      <c r="F20" s="757"/>
      <c r="G20" s="757"/>
      <c r="H20" s="757"/>
      <c r="I20" s="757"/>
    </row>
    <row r="21" spans="2:9">
      <c r="B21" s="780" t="s">
        <v>104</v>
      </c>
      <c r="C21" s="780"/>
      <c r="D21" s="780"/>
      <c r="E21" s="780"/>
      <c r="F21" s="780"/>
      <c r="G21" s="780"/>
      <c r="H21" s="780"/>
      <c r="I21" s="780"/>
    </row>
    <row r="22" spans="2:9" ht="28.5" customHeight="1">
      <c r="B22" s="795" t="s">
        <v>105</v>
      </c>
      <c r="C22" s="796"/>
      <c r="D22" s="797" t="s">
        <v>106</v>
      </c>
      <c r="E22" s="797"/>
      <c r="F22" s="796" t="s">
        <v>107</v>
      </c>
      <c r="G22" s="796"/>
      <c r="H22" s="798" t="s">
        <v>142</v>
      </c>
      <c r="I22" s="798"/>
    </row>
    <row r="23" spans="2:9" ht="75.75" customHeight="1">
      <c r="B23" s="786"/>
      <c r="C23" s="786"/>
      <c r="D23" s="786" t="str">
        <f>CALENDARIZACION!D17</f>
        <v>PCEAPMEPP.
Porcentaje de cobertura y eficiencia en alumbrado público y mantenimiento de espacios públicos programados</v>
      </c>
      <c r="E23" s="786"/>
      <c r="F23" s="799"/>
      <c r="G23" s="800"/>
      <c r="H23" s="801" t="str">
        <f>'FORMATO 2. POA - MIR'!E16</f>
        <v xml:space="preserve">Medios de verificación:Carpetas digitales, Carpetas físicas, Solicitudes ciudadanas y Archivos de control e inspecciones físicas.
Fuente de información: Estadísticas  de Población y Vivienda (INEGI), Estadísticas Datamun (CONEVAL)
https://sigeh.hidalgo.gob.mx/pags/info_reg/municipal/13082%20-%20Zapotl%C3%A1n%20de%20Ju%C3%A1rez.pdf
Periodicidad: Trimestral
Resguardante: DIRECCIÓN DE SERVICIOS PUBLICOS MUNICIPALES </v>
      </c>
      <c r="I23" s="802"/>
    </row>
    <row r="24" spans="2:9" ht="101.25" customHeight="1">
      <c r="B24" s="786"/>
      <c r="C24" s="786"/>
      <c r="D24" s="786" t="str">
        <f>CALENDARIZACION!D18</f>
        <v>PCEAPMER.
Porcentaje de cobertura y eficiencia en alumbrado público y mantenimiento de espacios públicos realizados</v>
      </c>
      <c r="E24" s="786"/>
      <c r="F24" s="787"/>
      <c r="G24" s="788"/>
      <c r="H24" s="803"/>
      <c r="I24" s="804"/>
    </row>
    <row r="25" spans="2:9" ht="21.75" customHeight="1">
      <c r="B25" s="789" t="s">
        <v>145</v>
      </c>
      <c r="C25" s="789"/>
      <c r="D25" s="789"/>
      <c r="E25" s="789"/>
      <c r="F25" s="789"/>
      <c r="G25" s="789"/>
      <c r="H25" s="789"/>
      <c r="I25" s="789"/>
    </row>
    <row r="26" spans="2:9" ht="12.75" customHeight="1">
      <c r="B26" s="790" t="s">
        <v>28</v>
      </c>
      <c r="C26" s="791"/>
      <c r="D26" s="792" t="s">
        <v>46</v>
      </c>
      <c r="E26" s="793"/>
      <c r="F26" s="790" t="s">
        <v>47</v>
      </c>
      <c r="G26" s="794"/>
      <c r="H26" s="794"/>
      <c r="I26" s="794"/>
    </row>
    <row r="27" spans="2:9" ht="15.75" customHeight="1">
      <c r="B27" s="821" t="s">
        <v>99</v>
      </c>
      <c r="C27" s="822"/>
      <c r="D27" s="823" t="s">
        <v>97</v>
      </c>
      <c r="E27" s="824"/>
      <c r="F27" s="823" t="s">
        <v>126</v>
      </c>
      <c r="G27" s="825"/>
      <c r="H27" s="825"/>
      <c r="I27" s="824"/>
    </row>
    <row r="28" spans="2:9" ht="18" customHeight="1">
      <c r="B28" s="767" t="s">
        <v>127</v>
      </c>
      <c r="C28" s="771"/>
      <c r="D28" s="771"/>
      <c r="E28" s="826"/>
      <c r="F28" s="827" t="s">
        <v>130</v>
      </c>
      <c r="G28" s="828"/>
      <c r="H28" s="828"/>
      <c r="I28" s="828"/>
    </row>
    <row r="29" spans="2:9" ht="18" customHeight="1">
      <c r="B29" s="829" t="s">
        <v>108</v>
      </c>
      <c r="C29" s="830"/>
      <c r="D29" s="830"/>
      <c r="E29" s="831"/>
      <c r="F29" s="832" t="s">
        <v>196</v>
      </c>
      <c r="G29" s="782"/>
      <c r="H29" s="782"/>
      <c r="I29" s="833"/>
    </row>
    <row r="30" spans="2:9" ht="13.5" customHeight="1">
      <c r="B30" s="805" t="s">
        <v>82</v>
      </c>
      <c r="C30" s="806"/>
      <c r="D30" s="806"/>
      <c r="E30" s="807"/>
      <c r="F30" s="808" t="s">
        <v>131</v>
      </c>
      <c r="G30" s="809"/>
      <c r="H30" s="809"/>
      <c r="I30" s="809"/>
    </row>
    <row r="31" spans="2:9" ht="15.75" customHeight="1">
      <c r="B31" s="810" t="s">
        <v>109</v>
      </c>
      <c r="C31" s="811"/>
      <c r="D31" s="811"/>
      <c r="E31" s="812"/>
      <c r="F31" s="813" t="s">
        <v>110</v>
      </c>
      <c r="G31" s="814"/>
      <c r="H31" s="814"/>
      <c r="I31" s="815"/>
    </row>
    <row r="32" spans="2:9" ht="15.75" customHeight="1">
      <c r="B32" s="816" t="s">
        <v>148</v>
      </c>
      <c r="C32" s="817"/>
      <c r="D32" s="817"/>
      <c r="E32" s="817"/>
      <c r="F32" s="817"/>
      <c r="G32" s="817"/>
      <c r="H32" s="817"/>
      <c r="I32" s="818"/>
    </row>
    <row r="33" spans="2:9" ht="14.25" customHeight="1">
      <c r="B33" s="819" t="s">
        <v>113</v>
      </c>
      <c r="C33" s="806"/>
      <c r="D33" s="806"/>
      <c r="E33" s="820"/>
      <c r="F33" s="809" t="s">
        <v>114</v>
      </c>
      <c r="G33" s="809"/>
      <c r="H33" s="809"/>
      <c r="I33" s="809"/>
    </row>
    <row r="34" spans="2:9" ht="13.5" customHeight="1">
      <c r="B34" s="848" t="s">
        <v>151</v>
      </c>
      <c r="C34" s="849"/>
      <c r="D34" s="850">
        <f>CALENDARIZACION!R17</f>
        <v>28</v>
      </c>
      <c r="E34" s="851"/>
      <c r="F34" s="852" t="s">
        <v>115</v>
      </c>
      <c r="G34" s="853"/>
      <c r="H34" s="854" t="s">
        <v>116</v>
      </c>
      <c r="I34" s="854"/>
    </row>
    <row r="35" spans="2:9">
      <c r="B35" s="848" t="s">
        <v>117</v>
      </c>
      <c r="C35" s="849"/>
      <c r="D35" s="855" t="s">
        <v>112</v>
      </c>
      <c r="E35" s="856"/>
      <c r="F35" s="837" t="s">
        <v>118</v>
      </c>
      <c r="G35" s="838"/>
      <c r="H35" s="857" t="s">
        <v>119</v>
      </c>
      <c r="I35" s="857"/>
    </row>
    <row r="36" spans="2:9">
      <c r="B36" s="834" t="s">
        <v>49</v>
      </c>
      <c r="C36" s="835"/>
      <c r="D36" s="666" t="s">
        <v>194</v>
      </c>
      <c r="E36" s="836"/>
      <c r="F36" s="837" t="s">
        <v>120</v>
      </c>
      <c r="G36" s="838"/>
      <c r="H36" s="839" t="s">
        <v>121</v>
      </c>
      <c r="I36" s="839"/>
    </row>
    <row r="37" spans="2:9">
      <c r="B37" s="840" t="s">
        <v>122</v>
      </c>
      <c r="C37" s="841"/>
      <c r="D37" s="841"/>
      <c r="E37" s="841"/>
      <c r="F37" s="841"/>
      <c r="G37" s="841"/>
      <c r="H37" s="841"/>
      <c r="I37" s="841"/>
    </row>
    <row r="38" spans="2:9">
      <c r="B38" s="842" t="s">
        <v>192</v>
      </c>
      <c r="C38" s="843"/>
      <c r="D38" s="843"/>
      <c r="E38" s="844"/>
      <c r="F38" s="845" t="s">
        <v>50</v>
      </c>
      <c r="G38" s="846"/>
      <c r="H38" s="847" t="s">
        <v>146</v>
      </c>
      <c r="I38" s="847"/>
    </row>
    <row r="39" spans="2:9">
      <c r="B39" s="861">
        <f>CALENDARIZACION!H17</f>
        <v>7</v>
      </c>
      <c r="C39" s="861"/>
      <c r="D39" s="861"/>
      <c r="E39" s="861"/>
      <c r="F39" s="862">
        <v>2026</v>
      </c>
      <c r="G39" s="862"/>
      <c r="H39" s="863" t="s">
        <v>112</v>
      </c>
      <c r="I39" s="863"/>
    </row>
    <row r="40" spans="2:9">
      <c r="B40" s="864" t="s">
        <v>149</v>
      </c>
      <c r="C40" s="865"/>
      <c r="D40" s="865"/>
      <c r="E40" s="865"/>
      <c r="F40" s="865"/>
      <c r="G40" s="865"/>
      <c r="H40" s="865"/>
      <c r="I40" s="866"/>
    </row>
    <row r="41" spans="2:9" ht="33.75">
      <c r="B41" s="758" t="s">
        <v>123</v>
      </c>
      <c r="C41" s="762"/>
      <c r="D41" s="51" t="s">
        <v>150</v>
      </c>
      <c r="E41" s="52" t="s">
        <v>85</v>
      </c>
      <c r="F41" s="867" t="s">
        <v>86</v>
      </c>
      <c r="G41" s="868"/>
      <c r="H41" s="53" t="s">
        <v>75</v>
      </c>
      <c r="I41" s="53" t="s">
        <v>76</v>
      </c>
    </row>
    <row r="42" spans="2:9">
      <c r="B42" s="803" t="s">
        <v>4</v>
      </c>
      <c r="C42" s="858"/>
      <c r="D42" s="44"/>
      <c r="E42" s="23">
        <v>0</v>
      </c>
      <c r="F42" s="468"/>
      <c r="G42" s="468"/>
      <c r="H42" s="18">
        <v>46027</v>
      </c>
      <c r="I42" s="18">
        <v>46386</v>
      </c>
    </row>
    <row r="43" spans="2:9">
      <c r="B43" s="859" t="s">
        <v>5</v>
      </c>
      <c r="C43" s="787"/>
      <c r="D43" s="44">
        <f>'COMP ACT EXTEMPORANEAS'!K12</f>
        <v>15</v>
      </c>
      <c r="E43" s="23">
        <v>0</v>
      </c>
      <c r="F43" s="468">
        <f>'COMP ACT EXTEMPORANEAS'!K13</f>
        <v>12</v>
      </c>
      <c r="G43" s="468"/>
      <c r="H43" s="18"/>
      <c r="I43" s="18"/>
    </row>
    <row r="44" spans="2:9">
      <c r="B44" s="860" t="s">
        <v>133</v>
      </c>
      <c r="C44" s="787"/>
      <c r="D44" s="44"/>
      <c r="E44" s="23">
        <v>0</v>
      </c>
      <c r="F44" s="468"/>
      <c r="G44" s="468"/>
      <c r="H44" s="18"/>
      <c r="I44" s="18"/>
    </row>
    <row r="45" spans="2:9">
      <c r="B45" s="875" t="s">
        <v>6</v>
      </c>
      <c r="C45" s="876"/>
      <c r="D45" s="45"/>
      <c r="E45" s="24">
        <v>0</v>
      </c>
      <c r="F45" s="877"/>
      <c r="G45" s="877"/>
      <c r="H45" s="18"/>
      <c r="I45" s="18"/>
    </row>
    <row r="46" spans="2:9">
      <c r="B46" s="493" t="s">
        <v>352</v>
      </c>
      <c r="C46" s="493"/>
      <c r="D46" s="27">
        <f>'COMP ACT EXTEMPORANEAS'!S12</f>
        <v>15</v>
      </c>
      <c r="E46" s="27">
        <v>0</v>
      </c>
      <c r="F46" s="878">
        <f>'COMP ACT EXTEMPORANEAS'!R13</f>
        <v>12</v>
      </c>
      <c r="G46" s="878"/>
      <c r="H46" s="25" t="s">
        <v>152</v>
      </c>
      <c r="I46" s="26">
        <f>'COMP ACT EXTEMPORANEAS'!U12</f>
        <v>0.8</v>
      </c>
    </row>
    <row r="47" spans="2:9">
      <c r="B47" s="879"/>
      <c r="C47" s="348"/>
    </row>
    <row r="49" spans="1:12" ht="22.5" customHeight="1">
      <c r="B49" s="880" t="s">
        <v>164</v>
      </c>
      <c r="C49" s="881"/>
      <c r="D49" s="882" t="s">
        <v>52</v>
      </c>
      <c r="E49" s="882"/>
      <c r="F49" s="882" t="s">
        <v>158</v>
      </c>
      <c r="G49" s="882"/>
      <c r="H49" s="882"/>
      <c r="I49" s="882"/>
    </row>
    <row r="50" spans="1:12" ht="39" customHeight="1">
      <c r="B50" s="869" t="str">
        <f>D8</f>
        <v>AE1</v>
      </c>
      <c r="C50" s="870"/>
      <c r="D50" s="873" t="str">
        <f>CALENDARIZACION!B17</f>
        <v>Eficiencia integral en alumbrado público y mantenimiento, rehabilitación y limpieza de espacios públicos y áreas administrativas municipales</v>
      </c>
      <c r="E50" s="873"/>
      <c r="F50" s="29" t="s">
        <v>159</v>
      </c>
      <c r="G50" s="30" t="s">
        <v>160</v>
      </c>
      <c r="H50" s="29" t="s">
        <v>67</v>
      </c>
      <c r="I50" s="28" t="s">
        <v>68</v>
      </c>
      <c r="L50" s="50"/>
    </row>
    <row r="51" spans="1:12" ht="18.75" customHeight="1">
      <c r="B51" s="871"/>
      <c r="C51" s="872"/>
      <c r="D51" s="873"/>
      <c r="E51" s="873"/>
      <c r="F51" s="31">
        <f>'COMP ACT EXTEMPORANEAS'!R12</f>
        <v>15</v>
      </c>
      <c r="G51" s="32">
        <f>'COMP ACT EXTEMPORANEAS'!R13</f>
        <v>12</v>
      </c>
      <c r="H51" s="31">
        <f>CALENDARIZACION!T17</f>
        <v>21</v>
      </c>
      <c r="I51" s="33">
        <f>'COMP ACT EXTEMPORANEAS'!U12</f>
        <v>0.8</v>
      </c>
    </row>
    <row r="52" spans="1:12" ht="206.25" customHeight="1">
      <c r="B52" s="462"/>
      <c r="C52" s="462"/>
      <c r="D52" s="462"/>
      <c r="E52" s="462"/>
      <c r="F52" s="874"/>
      <c r="G52" s="874"/>
      <c r="H52" s="874"/>
      <c r="I52" s="874"/>
    </row>
    <row r="53" spans="1:12">
      <c r="A53" s="46">
        <v>1</v>
      </c>
    </row>
    <row r="54" spans="1:12">
      <c r="A54" s="46">
        <v>1</v>
      </c>
    </row>
    <row r="55" spans="1:12">
      <c r="A55" s="46">
        <v>1</v>
      </c>
      <c r="B55" s="47"/>
      <c r="C55" s="47"/>
      <c r="D55" s="47"/>
      <c r="E55" s="48"/>
    </row>
    <row r="56" spans="1:12">
      <c r="A56" s="46">
        <v>1</v>
      </c>
      <c r="B56" s="47"/>
      <c r="C56" s="47"/>
      <c r="D56" s="47"/>
      <c r="E56" s="48"/>
    </row>
    <row r="57" spans="1:12">
      <c r="A57" s="46">
        <v>1</v>
      </c>
      <c r="E57" s="49"/>
    </row>
    <row r="58" spans="1:12">
      <c r="A58" s="46">
        <v>1</v>
      </c>
    </row>
    <row r="59" spans="1:12">
      <c r="A59" s="46">
        <v>1</v>
      </c>
      <c r="B59" s="43"/>
    </row>
    <row r="60" spans="1:12">
      <c r="A60" s="46">
        <v>1</v>
      </c>
      <c r="E60" s="43"/>
    </row>
    <row r="61" spans="1:12">
      <c r="A61" s="46">
        <v>1</v>
      </c>
      <c r="E61" s="43"/>
    </row>
    <row r="62" spans="1:12">
      <c r="A62" s="46">
        <v>1</v>
      </c>
      <c r="E62" s="43"/>
    </row>
    <row r="63" spans="1:12">
      <c r="A63" s="46">
        <v>1</v>
      </c>
    </row>
    <row r="64" spans="1:12">
      <c r="A64" s="46">
        <v>1</v>
      </c>
    </row>
    <row r="65" spans="1:1">
      <c r="A65" s="46">
        <v>1</v>
      </c>
    </row>
    <row r="66" spans="1:1">
      <c r="A66" s="46">
        <v>1</v>
      </c>
    </row>
    <row r="67" spans="1:1">
      <c r="A67" s="46">
        <v>1</v>
      </c>
    </row>
    <row r="68" spans="1:1">
      <c r="A68" s="46">
        <v>1</v>
      </c>
    </row>
    <row r="69" spans="1:1">
      <c r="A69" s="46">
        <v>1</v>
      </c>
    </row>
    <row r="70" spans="1:1">
      <c r="A70" s="46">
        <v>1</v>
      </c>
    </row>
    <row r="71" spans="1:1">
      <c r="A71" s="46">
        <v>1</v>
      </c>
    </row>
    <row r="72" spans="1:1">
      <c r="A72" s="46">
        <v>1</v>
      </c>
    </row>
  </sheetData>
  <dataConsolidate/>
  <mergeCells count="105">
    <mergeCell ref="B50:C51"/>
    <mergeCell ref="D50:E51"/>
    <mergeCell ref="B52:E52"/>
    <mergeCell ref="F52:I52"/>
    <mergeCell ref="B45:C45"/>
    <mergeCell ref="F45:G45"/>
    <mergeCell ref="B46:C46"/>
    <mergeCell ref="F46:G46"/>
    <mergeCell ref="B47:C47"/>
    <mergeCell ref="B49:C49"/>
    <mergeCell ref="D49:E49"/>
    <mergeCell ref="F49:I49"/>
    <mergeCell ref="B42:C42"/>
    <mergeCell ref="F42:G42"/>
    <mergeCell ref="B43:C43"/>
    <mergeCell ref="F43:G43"/>
    <mergeCell ref="B44:C44"/>
    <mergeCell ref="F44:G44"/>
    <mergeCell ref="B39:E39"/>
    <mergeCell ref="F39:G39"/>
    <mergeCell ref="H39:I39"/>
    <mergeCell ref="B40:I40"/>
    <mergeCell ref="B41:C41"/>
    <mergeCell ref="F41:G41"/>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3CD82218-D8B9-4B33-A90B-E2D921D12894}">
          <x14:formula1>
            <xm:f>'NO SE EDITA'!$M$3:$M$4</xm:f>
          </x14:formula1>
          <xm:sqref>D36:E36</xm:sqref>
        </x14:dataValidation>
        <x14:dataValidation type="list" allowBlank="1" showInputMessage="1" showErrorMessage="1" xr:uid="{C8CABB4F-195F-44D2-BD4A-BAA53F238148}">
          <x14:formula1>
            <xm:f>'NO SE EDITA'!$B$3:$B$4</xm:f>
          </x14:formula1>
          <xm:sqref>B26:C27</xm:sqref>
        </x14:dataValidation>
        <x14:dataValidation type="list" allowBlank="1" showInputMessage="1" showErrorMessage="1" xr:uid="{655CB23B-CA99-4D80-A150-C222587F823C}">
          <x14:formula1>
            <xm:f>'NO SE EDITA'!$D$3:$D$4</xm:f>
          </x14:formula1>
          <xm:sqref>F27</xm:sqref>
        </x14:dataValidation>
        <x14:dataValidation type="list" allowBlank="1" showInputMessage="1" showErrorMessage="1" xr:uid="{F403CF7B-1E53-4EBE-AAFB-7B696C9A7203}">
          <x14:formula1>
            <xm:f>'NO SE EDITA'!$H$3:$H$4</xm:f>
          </x14:formula1>
          <xm:sqref>F31:I31</xm:sqref>
        </x14:dataValidation>
        <x14:dataValidation type="list" allowBlank="1" showInputMessage="1" showErrorMessage="1" xr:uid="{A6D150C8-68B6-44E4-A5D1-86534DFF0AE0}">
          <x14:formula1>
            <xm:f>'NO SE EDITA'!$G$3:$G$5</xm:f>
          </x14:formula1>
          <xm:sqref>B31:E31 D35:E35 H39:I39</xm:sqref>
        </x14:dataValidation>
        <x14:dataValidation type="list" allowBlank="1" showInputMessage="1" showErrorMessage="1" xr:uid="{FB5B8CAA-C83D-43BB-842E-C2D679D5249F}">
          <x14:formula1>
            <xm:f>'NO SE EDITA'!$C$3:$C$6</xm:f>
          </x14:formula1>
          <xm:sqref>D27:E27</xm:sqref>
        </x14:dataValidation>
        <x14:dataValidation type="list" allowBlank="1" showInputMessage="1" showErrorMessage="1" xr:uid="{EF38EBCF-75B1-4C91-9F91-08C236267857}">
          <x14:formula1>
            <xm:f>'NO SE EDITA'!$E$3:$E$4</xm:f>
          </x14:formula1>
          <xm:sqref>B29:E29</xm:sqref>
        </x14:dataValidation>
        <x14:dataValidation type="list" allowBlank="1" showInputMessage="1" showErrorMessage="1" xr:uid="{1DD12C54-4D2A-4900-BFEA-5D4CA346DD87}">
          <x14:formula1>
            <xm:f>'NO SE EDITA'!$F$3:$F$4</xm:f>
          </x14:formula1>
          <xm:sqref>F29:I29</xm:sqref>
        </x14:dataValidation>
        <x14:dataValidation type="list" allowBlank="1" showInputMessage="1" showErrorMessage="1" xr:uid="{4B17BC59-88B6-4B64-908C-B63D88B02C27}">
          <x14:formula1>
            <xm:f>'NO SE EDITA'!$J$3:$J$6</xm:f>
          </x14:formula1>
          <xm:sqref>F39:G39</xm:sqref>
        </x14:dataValidation>
        <x14:dataValidation type="list" allowBlank="1" showInputMessage="1" showErrorMessage="1" xr:uid="{3B8922E7-C262-4BE7-BA07-6969BDBAFE11}">
          <x14:formula1>
            <xm:f>'NO SE EDITA'!$L$3:$L$6</xm:f>
          </x14:formula1>
          <xm:sqref>I42:I45</xm:sqref>
        </x14:dataValidation>
        <x14:dataValidation type="list" allowBlank="1" showInputMessage="1" showErrorMessage="1" xr:uid="{405A4337-1FCE-4D8A-B8FF-D9926FE02249}">
          <x14:formula1>
            <xm:f>'NO SE EDITA'!$K$3:$K$6</xm:f>
          </x14:formula1>
          <xm:sqref>H42:H45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view="pageBreakPreview" zoomScale="85" zoomScaleNormal="85" zoomScaleSheetLayoutView="85" workbookViewId="0">
      <selection activeCell="A5" sqref="A5:A8"/>
    </sheetView>
  </sheetViews>
  <sheetFormatPr baseColWidth="10" defaultColWidth="9.33203125" defaultRowHeight="12.75"/>
  <cols>
    <col min="1" max="1" width="28.6640625" customWidth="1"/>
    <col min="2" max="2" width="24.33203125" customWidth="1"/>
    <col min="3" max="3" width="25.83203125" customWidth="1"/>
    <col min="4" max="4" width="32.5" customWidth="1"/>
  </cols>
  <sheetData>
    <row r="1" spans="1:4" ht="38.25" customHeight="1">
      <c r="A1" s="337" t="s">
        <v>321</v>
      </c>
      <c r="B1" s="338"/>
      <c r="C1" s="338"/>
      <c r="D1" s="339"/>
    </row>
    <row r="2" spans="1:4" ht="27.75" customHeight="1">
      <c r="A2" s="340" t="s">
        <v>379</v>
      </c>
      <c r="B2" s="341"/>
      <c r="C2" s="341"/>
      <c r="D2" s="342"/>
    </row>
    <row r="3" spans="1:4" ht="39" customHeight="1">
      <c r="A3" s="328" t="s">
        <v>8</v>
      </c>
      <c r="B3" s="343"/>
      <c r="C3" s="343"/>
      <c r="D3" s="344"/>
    </row>
    <row r="4" spans="1:4" ht="28.7" customHeight="1">
      <c r="A4" s="4" t="s">
        <v>0</v>
      </c>
      <c r="B4" s="4" t="s">
        <v>1</v>
      </c>
      <c r="C4" s="4" t="s">
        <v>2</v>
      </c>
      <c r="D4" s="4" t="s">
        <v>3</v>
      </c>
    </row>
    <row r="5" spans="1:4" ht="28.7" customHeight="1">
      <c r="A5" s="345" t="s">
        <v>443</v>
      </c>
      <c r="B5" s="345" t="s">
        <v>444</v>
      </c>
      <c r="C5" s="345" t="s">
        <v>445</v>
      </c>
      <c r="D5" s="345" t="s">
        <v>446</v>
      </c>
    </row>
    <row r="6" spans="1:4" ht="28.7" customHeight="1">
      <c r="A6" s="346"/>
      <c r="B6" s="346"/>
      <c r="C6" s="346"/>
      <c r="D6" s="346"/>
    </row>
    <row r="7" spans="1:4" ht="28.7" customHeight="1">
      <c r="A7" s="346"/>
      <c r="B7" s="346"/>
      <c r="C7" s="346"/>
      <c r="D7" s="346"/>
    </row>
    <row r="8" spans="1:4" ht="143.25" customHeight="1">
      <c r="A8" s="347"/>
      <c r="B8" s="347"/>
      <c r="C8" s="347"/>
      <c r="D8" s="347"/>
    </row>
    <row r="9" spans="1:4" ht="24" customHeight="1"/>
  </sheetData>
  <mergeCells count="7">
    <mergeCell ref="A1:D1"/>
    <mergeCell ref="A2:D2"/>
    <mergeCell ref="A3:D3"/>
    <mergeCell ref="A5:A8"/>
    <mergeCell ref="B5:B8"/>
    <mergeCell ref="C5:C8"/>
    <mergeCell ref="D5:D8"/>
  </mergeCells>
  <pageMargins left="0.7" right="0.7" top="0.75" bottom="0.75" header="0.3" footer="0.3"/>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8"/>
  <sheetViews>
    <sheetView view="pageBreakPreview" topLeftCell="A3" zoomScaleNormal="85" zoomScaleSheetLayoutView="100" workbookViewId="0">
      <selection activeCell="J19" sqref="J19"/>
    </sheetView>
  </sheetViews>
  <sheetFormatPr baseColWidth="10" defaultColWidth="9.33203125" defaultRowHeight="12.75"/>
  <cols>
    <col min="1" max="1" width="27.5" customWidth="1"/>
    <col min="2" max="2" width="8.83203125" customWidth="1"/>
    <col min="3" max="3" width="1.5" customWidth="1"/>
    <col min="4" max="4" width="8.83203125" customWidth="1"/>
    <col min="5" max="5" width="6" customWidth="1"/>
    <col min="6" max="6" width="31.1640625" customWidth="1"/>
    <col min="7" max="7" width="8.83203125" customWidth="1"/>
    <col min="8" max="8" width="11.1640625" customWidth="1"/>
    <col min="9" max="9" width="16.6640625" customWidth="1"/>
    <col min="10" max="10" width="27.5" customWidth="1"/>
    <col min="11" max="11" width="8.83203125" customWidth="1"/>
    <col min="12" max="12" width="3.5" customWidth="1"/>
  </cols>
  <sheetData>
    <row r="1" spans="1:30" ht="54.75" customHeight="1">
      <c r="A1" s="237" t="s">
        <v>7</v>
      </c>
      <c r="B1" s="237"/>
      <c r="C1" s="237"/>
      <c r="D1" s="237"/>
      <c r="E1" s="237"/>
      <c r="F1" s="237"/>
      <c r="G1" s="237"/>
      <c r="H1" s="237"/>
      <c r="I1" s="237"/>
      <c r="J1" s="237"/>
      <c r="K1" s="237"/>
      <c r="L1" s="237"/>
      <c r="M1" s="237"/>
      <c r="N1" s="237"/>
      <c r="O1" s="237"/>
      <c r="P1" s="237"/>
    </row>
    <row r="2" spans="1:30" ht="27.75" customHeight="1">
      <c r="A2" s="349" t="s">
        <v>322</v>
      </c>
      <c r="B2" s="349"/>
      <c r="C2" s="349"/>
      <c r="D2" s="349"/>
      <c r="E2" s="349"/>
      <c r="F2" s="349"/>
      <c r="G2" s="349"/>
      <c r="H2" s="349"/>
      <c r="I2" s="349"/>
      <c r="J2" s="349"/>
      <c r="K2" s="349"/>
      <c r="L2" s="349"/>
      <c r="M2" s="349"/>
      <c r="N2" s="349"/>
      <c r="O2" s="349"/>
      <c r="P2" s="349"/>
    </row>
    <row r="3" spans="1:30" ht="408.95" customHeight="1">
      <c r="A3" s="348"/>
      <c r="B3" s="348"/>
      <c r="C3" s="348"/>
      <c r="D3" s="348"/>
      <c r="E3" s="348"/>
      <c r="F3" s="348"/>
      <c r="G3" s="348"/>
      <c r="H3" s="348"/>
      <c r="I3" s="348"/>
      <c r="J3" s="348"/>
      <c r="K3" s="348"/>
      <c r="L3" s="348"/>
      <c r="M3" s="348"/>
      <c r="N3" s="348"/>
      <c r="O3" s="348"/>
      <c r="P3" s="348"/>
      <c r="AD3" s="43" t="s">
        <v>447</v>
      </c>
    </row>
    <row r="4" spans="1:30">
      <c r="A4" s="348"/>
      <c r="B4" s="348"/>
      <c r="C4" s="348"/>
      <c r="D4" s="348"/>
      <c r="E4" s="348"/>
      <c r="F4" s="348"/>
      <c r="G4" s="348"/>
      <c r="H4" s="348"/>
      <c r="I4" s="348"/>
      <c r="J4" s="348"/>
      <c r="K4" s="348"/>
      <c r="L4" s="348"/>
      <c r="M4" s="348"/>
      <c r="N4" s="348"/>
      <c r="O4" s="348"/>
      <c r="P4" s="348"/>
    </row>
    <row r="5" spans="1:30">
      <c r="A5" s="348"/>
      <c r="B5" s="348"/>
      <c r="C5" s="348"/>
      <c r="D5" s="348"/>
      <c r="E5" s="348"/>
      <c r="F5" s="348"/>
      <c r="G5" s="348"/>
      <c r="H5" s="348"/>
      <c r="I5" s="348"/>
      <c r="J5" s="348"/>
      <c r="K5" s="348"/>
      <c r="L5" s="348"/>
      <c r="M5" s="348"/>
      <c r="N5" s="348"/>
      <c r="O5" s="348"/>
      <c r="P5" s="348"/>
    </row>
    <row r="6" spans="1:30">
      <c r="A6" s="348"/>
      <c r="B6" s="348"/>
      <c r="C6" s="348"/>
      <c r="D6" s="348"/>
      <c r="E6" s="348"/>
      <c r="F6" s="348"/>
      <c r="G6" s="348"/>
      <c r="H6" s="348"/>
      <c r="I6" s="348"/>
      <c r="J6" s="348"/>
      <c r="K6" s="348"/>
      <c r="L6" s="348"/>
      <c r="M6" s="348"/>
      <c r="N6" s="348"/>
      <c r="O6" s="348"/>
      <c r="P6" s="348"/>
    </row>
    <row r="7" spans="1:30">
      <c r="A7" s="348"/>
      <c r="B7" s="348"/>
      <c r="C7" s="348"/>
      <c r="D7" s="348"/>
      <c r="E7" s="348"/>
      <c r="F7" s="348"/>
      <c r="G7" s="348"/>
      <c r="H7" s="348"/>
      <c r="I7" s="348"/>
      <c r="J7" s="348"/>
      <c r="K7" s="348"/>
      <c r="L7" s="348"/>
      <c r="M7" s="348"/>
      <c r="N7" s="348"/>
      <c r="O7" s="348"/>
      <c r="P7" s="348"/>
    </row>
    <row r="8" spans="1:30" ht="78.75" customHeight="1">
      <c r="A8" s="348"/>
      <c r="B8" s="348"/>
      <c r="C8" s="348"/>
      <c r="D8" s="348"/>
      <c r="E8" s="348"/>
      <c r="F8" s="348"/>
      <c r="G8" s="348"/>
      <c r="H8" s="348"/>
      <c r="I8" s="348"/>
      <c r="J8" s="348"/>
      <c r="K8" s="348"/>
      <c r="L8" s="348"/>
      <c r="M8" s="348"/>
      <c r="N8" s="348"/>
      <c r="O8" s="348"/>
      <c r="P8" s="348"/>
    </row>
  </sheetData>
  <mergeCells count="3">
    <mergeCell ref="A3:P8"/>
    <mergeCell ref="A1:P1"/>
    <mergeCell ref="A2:P2"/>
  </mergeCells>
  <pageMargins left="0.7" right="0.7" top="0.75" bottom="0.75" header="0.3" footer="0.3"/>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9"/>
  <sheetViews>
    <sheetView view="pageBreakPreview" zoomScale="68" zoomScaleNormal="85" zoomScaleSheetLayoutView="68" workbookViewId="0">
      <selection activeCell="A3" sqref="A3:P35"/>
    </sheetView>
  </sheetViews>
  <sheetFormatPr baseColWidth="10" defaultColWidth="9.33203125" defaultRowHeight="12.75"/>
  <cols>
    <col min="1" max="1" width="28.1640625" customWidth="1"/>
    <col min="2" max="2" width="1.33203125" customWidth="1"/>
    <col min="3" max="3" width="8" customWidth="1"/>
    <col min="4" max="4" width="1.1640625" customWidth="1"/>
    <col min="5" max="5" width="8" customWidth="1"/>
    <col min="6" max="6" width="28.5" customWidth="1"/>
    <col min="7" max="8" width="9.33203125" customWidth="1"/>
    <col min="9" max="9" width="9.5" customWidth="1"/>
    <col min="10" max="10" width="20.1640625" customWidth="1"/>
    <col min="11" max="11" width="9.33203125" customWidth="1"/>
    <col min="12" max="12" width="17.1640625" customWidth="1"/>
    <col min="13" max="13" width="9.33203125" customWidth="1"/>
    <col min="14" max="14" width="2.6640625" customWidth="1"/>
  </cols>
  <sheetData>
    <row r="1" spans="1:16" ht="48" customHeight="1">
      <c r="A1" s="236" t="s">
        <v>324</v>
      </c>
      <c r="B1" s="237"/>
      <c r="C1" s="237"/>
      <c r="D1" s="237"/>
      <c r="E1" s="237"/>
      <c r="F1" s="237"/>
      <c r="G1" s="237"/>
      <c r="H1" s="237"/>
      <c r="I1" s="237"/>
      <c r="J1" s="237"/>
      <c r="K1" s="237"/>
      <c r="L1" s="237"/>
      <c r="M1" s="237"/>
      <c r="N1" s="237"/>
      <c r="O1" s="237"/>
      <c r="P1" s="237"/>
    </row>
    <row r="2" spans="1:16" ht="22.5" customHeight="1">
      <c r="A2" s="350" t="s">
        <v>323</v>
      </c>
      <c r="B2" s="349"/>
      <c r="C2" s="349"/>
      <c r="D2" s="349"/>
      <c r="E2" s="349"/>
      <c r="F2" s="349"/>
      <c r="G2" s="349"/>
      <c r="H2" s="349"/>
      <c r="I2" s="349"/>
      <c r="J2" s="349"/>
      <c r="K2" s="349"/>
      <c r="L2" s="349"/>
      <c r="M2" s="349"/>
      <c r="N2" s="349"/>
      <c r="O2" s="349"/>
      <c r="P2" s="349"/>
    </row>
    <row r="3" spans="1:16">
      <c r="A3" s="348"/>
      <c r="B3" s="348"/>
      <c r="C3" s="348"/>
      <c r="D3" s="348"/>
      <c r="E3" s="348"/>
      <c r="F3" s="348"/>
      <c r="G3" s="348"/>
      <c r="H3" s="348"/>
      <c r="I3" s="348"/>
      <c r="J3" s="348"/>
      <c r="K3" s="348"/>
      <c r="L3" s="348"/>
      <c r="M3" s="348"/>
      <c r="N3" s="348"/>
      <c r="O3" s="348"/>
      <c r="P3" s="348"/>
    </row>
    <row r="4" spans="1:16">
      <c r="A4" s="348"/>
      <c r="B4" s="348"/>
      <c r="C4" s="348"/>
      <c r="D4" s="348"/>
      <c r="E4" s="348"/>
      <c r="F4" s="348"/>
      <c r="G4" s="348"/>
      <c r="H4" s="348"/>
      <c r="I4" s="348"/>
      <c r="J4" s="348"/>
      <c r="K4" s="348"/>
      <c r="L4" s="348"/>
      <c r="M4" s="348"/>
      <c r="N4" s="348"/>
      <c r="O4" s="348"/>
      <c r="P4" s="348"/>
    </row>
    <row r="5" spans="1:16">
      <c r="A5" s="348"/>
      <c r="B5" s="348"/>
      <c r="C5" s="348"/>
      <c r="D5" s="348"/>
      <c r="E5" s="348"/>
      <c r="F5" s="348"/>
      <c r="G5" s="348"/>
      <c r="H5" s="348"/>
      <c r="I5" s="348"/>
      <c r="J5" s="348"/>
      <c r="K5" s="348"/>
      <c r="L5" s="348"/>
      <c r="M5" s="348"/>
      <c r="N5" s="348"/>
      <c r="O5" s="348"/>
      <c r="P5" s="348"/>
    </row>
    <row r="6" spans="1:16">
      <c r="A6" s="348"/>
      <c r="B6" s="348"/>
      <c r="C6" s="348"/>
      <c r="D6" s="348"/>
      <c r="E6" s="348"/>
      <c r="F6" s="348"/>
      <c r="G6" s="348"/>
      <c r="H6" s="348"/>
      <c r="I6" s="348"/>
      <c r="J6" s="348"/>
      <c r="K6" s="348"/>
      <c r="L6" s="348"/>
      <c r="M6" s="348"/>
      <c r="N6" s="348"/>
      <c r="O6" s="348"/>
      <c r="P6" s="348"/>
    </row>
    <row r="7" spans="1:16">
      <c r="A7" s="348"/>
      <c r="B7" s="348"/>
      <c r="C7" s="348"/>
      <c r="D7" s="348"/>
      <c r="E7" s="348"/>
      <c r="F7" s="348"/>
      <c r="G7" s="348"/>
      <c r="H7" s="348"/>
      <c r="I7" s="348"/>
      <c r="J7" s="348"/>
      <c r="K7" s="348"/>
      <c r="L7" s="348"/>
      <c r="M7" s="348"/>
      <c r="N7" s="348"/>
      <c r="O7" s="348"/>
      <c r="P7" s="348"/>
    </row>
    <row r="8" spans="1:16">
      <c r="A8" s="348"/>
      <c r="B8" s="348"/>
      <c r="C8" s="348"/>
      <c r="D8" s="348"/>
      <c r="E8" s="348"/>
      <c r="F8" s="348"/>
      <c r="G8" s="348"/>
      <c r="H8" s="348"/>
      <c r="I8" s="348"/>
      <c r="J8" s="348"/>
      <c r="K8" s="348"/>
      <c r="L8" s="348"/>
      <c r="M8" s="348"/>
      <c r="N8" s="348"/>
      <c r="O8" s="348"/>
      <c r="P8" s="348"/>
    </row>
    <row r="9" spans="1:16">
      <c r="A9" s="348"/>
      <c r="B9" s="348"/>
      <c r="C9" s="348"/>
      <c r="D9" s="348"/>
      <c r="E9" s="348"/>
      <c r="F9" s="348"/>
      <c r="G9" s="348"/>
      <c r="H9" s="348"/>
      <c r="I9" s="348"/>
      <c r="J9" s="348"/>
      <c r="K9" s="348"/>
      <c r="L9" s="348"/>
      <c r="M9" s="348"/>
      <c r="N9" s="348"/>
      <c r="O9" s="348"/>
      <c r="P9" s="348"/>
    </row>
    <row r="10" spans="1:16">
      <c r="A10" s="348"/>
      <c r="B10" s="348"/>
      <c r="C10" s="348"/>
      <c r="D10" s="348"/>
      <c r="E10" s="348"/>
      <c r="F10" s="348"/>
      <c r="G10" s="348"/>
      <c r="H10" s="348"/>
      <c r="I10" s="348"/>
      <c r="J10" s="348"/>
      <c r="K10" s="348"/>
      <c r="L10" s="348"/>
      <c r="M10" s="348"/>
      <c r="N10" s="348"/>
      <c r="O10" s="348"/>
      <c r="P10" s="348"/>
    </row>
    <row r="11" spans="1:16">
      <c r="A11" s="348"/>
      <c r="B11" s="348"/>
      <c r="C11" s="348"/>
      <c r="D11" s="348"/>
      <c r="E11" s="348"/>
      <c r="F11" s="348"/>
      <c r="G11" s="348"/>
      <c r="H11" s="348"/>
      <c r="I11" s="348"/>
      <c r="J11" s="348"/>
      <c r="K11" s="348"/>
      <c r="L11" s="348"/>
      <c r="M11" s="348"/>
      <c r="N11" s="348"/>
      <c r="O11" s="348"/>
      <c r="P11" s="348"/>
    </row>
    <row r="12" spans="1:16">
      <c r="A12" s="348"/>
      <c r="B12" s="348"/>
      <c r="C12" s="348"/>
      <c r="D12" s="348"/>
      <c r="E12" s="348"/>
      <c r="F12" s="348"/>
      <c r="G12" s="348"/>
      <c r="H12" s="348"/>
      <c r="I12" s="348"/>
      <c r="J12" s="348"/>
      <c r="K12" s="348"/>
      <c r="L12" s="348"/>
      <c r="M12" s="348"/>
      <c r="N12" s="348"/>
      <c r="O12" s="348"/>
      <c r="P12" s="348"/>
    </row>
    <row r="13" spans="1:16">
      <c r="A13" s="348"/>
      <c r="B13" s="348"/>
      <c r="C13" s="348"/>
      <c r="D13" s="348"/>
      <c r="E13" s="348"/>
      <c r="F13" s="348"/>
      <c r="G13" s="348"/>
      <c r="H13" s="348"/>
      <c r="I13" s="348"/>
      <c r="J13" s="348"/>
      <c r="K13" s="348"/>
      <c r="L13" s="348"/>
      <c r="M13" s="348"/>
      <c r="N13" s="348"/>
      <c r="O13" s="348"/>
      <c r="P13" s="348"/>
    </row>
    <row r="14" spans="1:16">
      <c r="A14" s="348"/>
      <c r="B14" s="348"/>
      <c r="C14" s="348"/>
      <c r="D14" s="348"/>
      <c r="E14" s="348"/>
      <c r="F14" s="348"/>
      <c r="G14" s="348"/>
      <c r="H14" s="348"/>
      <c r="I14" s="348"/>
      <c r="J14" s="348"/>
      <c r="K14" s="348"/>
      <c r="L14" s="348"/>
      <c r="M14" s="348"/>
      <c r="N14" s="348"/>
      <c r="O14" s="348"/>
      <c r="P14" s="348"/>
    </row>
    <row r="15" spans="1:16">
      <c r="A15" s="348"/>
      <c r="B15" s="348"/>
      <c r="C15" s="348"/>
      <c r="D15" s="348"/>
      <c r="E15" s="348"/>
      <c r="F15" s="348"/>
      <c r="G15" s="348"/>
      <c r="H15" s="348"/>
      <c r="I15" s="348"/>
      <c r="J15" s="348"/>
      <c r="K15" s="348"/>
      <c r="L15" s="348"/>
      <c r="M15" s="348"/>
      <c r="N15" s="348"/>
      <c r="O15" s="348"/>
      <c r="P15" s="348"/>
    </row>
    <row r="16" spans="1:16">
      <c r="A16" s="348"/>
      <c r="B16" s="348"/>
      <c r="C16" s="348"/>
      <c r="D16" s="348"/>
      <c r="E16" s="348"/>
      <c r="F16" s="348"/>
      <c r="G16" s="348"/>
      <c r="H16" s="348"/>
      <c r="I16" s="348"/>
      <c r="J16" s="348"/>
      <c r="K16" s="348"/>
      <c r="L16" s="348"/>
      <c r="M16" s="348"/>
      <c r="N16" s="348"/>
      <c r="O16" s="348"/>
      <c r="P16" s="348"/>
    </row>
    <row r="17" spans="1:16">
      <c r="A17" s="348"/>
      <c r="B17" s="348"/>
      <c r="C17" s="348"/>
      <c r="D17" s="348"/>
      <c r="E17" s="348"/>
      <c r="F17" s="348"/>
      <c r="G17" s="348"/>
      <c r="H17" s="348"/>
      <c r="I17" s="348"/>
      <c r="J17" s="348"/>
      <c r="K17" s="348"/>
      <c r="L17" s="348"/>
      <c r="M17" s="348"/>
      <c r="N17" s="348"/>
      <c r="O17" s="348"/>
      <c r="P17" s="348"/>
    </row>
    <row r="18" spans="1:16">
      <c r="A18" s="348"/>
      <c r="B18" s="348"/>
      <c r="C18" s="348"/>
      <c r="D18" s="348"/>
      <c r="E18" s="348"/>
      <c r="F18" s="348"/>
      <c r="G18" s="348"/>
      <c r="H18" s="348"/>
      <c r="I18" s="348"/>
      <c r="J18" s="348"/>
      <c r="K18" s="348"/>
      <c r="L18" s="348"/>
      <c r="M18" s="348"/>
      <c r="N18" s="348"/>
      <c r="O18" s="348"/>
      <c r="P18" s="348"/>
    </row>
    <row r="19" spans="1:16">
      <c r="A19" s="348"/>
      <c r="B19" s="348"/>
      <c r="C19" s="348"/>
      <c r="D19" s="348"/>
      <c r="E19" s="348"/>
      <c r="F19" s="348"/>
      <c r="G19" s="348"/>
      <c r="H19" s="348"/>
      <c r="I19" s="348"/>
      <c r="J19" s="348"/>
      <c r="K19" s="348"/>
      <c r="L19" s="348"/>
      <c r="M19" s="348"/>
      <c r="N19" s="348"/>
      <c r="O19" s="348"/>
      <c r="P19" s="348"/>
    </row>
    <row r="20" spans="1:16">
      <c r="A20" s="348"/>
      <c r="B20" s="348"/>
      <c r="C20" s="348"/>
      <c r="D20" s="348"/>
      <c r="E20" s="348"/>
      <c r="F20" s="348"/>
      <c r="G20" s="348"/>
      <c r="H20" s="348"/>
      <c r="I20" s="348"/>
      <c r="J20" s="348"/>
      <c r="K20" s="348"/>
      <c r="L20" s="348"/>
      <c r="M20" s="348"/>
      <c r="N20" s="348"/>
      <c r="O20" s="348"/>
      <c r="P20" s="348"/>
    </row>
    <row r="21" spans="1:16">
      <c r="A21" s="348"/>
      <c r="B21" s="348"/>
      <c r="C21" s="348"/>
      <c r="D21" s="348"/>
      <c r="E21" s="348"/>
      <c r="F21" s="348"/>
      <c r="G21" s="348"/>
      <c r="H21" s="348"/>
      <c r="I21" s="348"/>
      <c r="J21" s="348"/>
      <c r="K21" s="348"/>
      <c r="L21" s="348"/>
      <c r="M21" s="348"/>
      <c r="N21" s="348"/>
      <c r="O21" s="348"/>
      <c r="P21" s="348"/>
    </row>
    <row r="22" spans="1:16">
      <c r="A22" s="348"/>
      <c r="B22" s="348"/>
      <c r="C22" s="348"/>
      <c r="D22" s="348"/>
      <c r="E22" s="348"/>
      <c r="F22" s="348"/>
      <c r="G22" s="348"/>
      <c r="H22" s="348"/>
      <c r="I22" s="348"/>
      <c r="J22" s="348"/>
      <c r="K22" s="348"/>
      <c r="L22" s="348"/>
      <c r="M22" s="348"/>
      <c r="N22" s="348"/>
      <c r="O22" s="348"/>
      <c r="P22" s="348"/>
    </row>
    <row r="23" spans="1:16">
      <c r="A23" s="348"/>
      <c r="B23" s="348"/>
      <c r="C23" s="348"/>
      <c r="D23" s="348"/>
      <c r="E23" s="348"/>
      <c r="F23" s="348"/>
      <c r="G23" s="348"/>
      <c r="H23" s="348"/>
      <c r="I23" s="348"/>
      <c r="J23" s="348"/>
      <c r="K23" s="348"/>
      <c r="L23" s="348"/>
      <c r="M23" s="348"/>
      <c r="N23" s="348"/>
      <c r="O23" s="348"/>
      <c r="P23" s="348"/>
    </row>
    <row r="24" spans="1:16">
      <c r="A24" s="348"/>
      <c r="B24" s="348"/>
      <c r="C24" s="348"/>
      <c r="D24" s="348"/>
      <c r="E24" s="348"/>
      <c r="F24" s="348"/>
      <c r="G24" s="348"/>
      <c r="H24" s="348"/>
      <c r="I24" s="348"/>
      <c r="J24" s="348"/>
      <c r="K24" s="348"/>
      <c r="L24" s="348"/>
      <c r="M24" s="348"/>
      <c r="N24" s="348"/>
      <c r="O24" s="348"/>
      <c r="P24" s="348"/>
    </row>
    <row r="25" spans="1:16">
      <c r="A25" s="348"/>
      <c r="B25" s="348"/>
      <c r="C25" s="348"/>
      <c r="D25" s="348"/>
      <c r="E25" s="348"/>
      <c r="F25" s="348"/>
      <c r="G25" s="348"/>
      <c r="H25" s="348"/>
      <c r="I25" s="348"/>
      <c r="J25" s="348"/>
      <c r="K25" s="348"/>
      <c r="L25" s="348"/>
      <c r="M25" s="348"/>
      <c r="N25" s="348"/>
      <c r="O25" s="348"/>
      <c r="P25" s="348"/>
    </row>
    <row r="26" spans="1:16">
      <c r="A26" s="348"/>
      <c r="B26" s="348"/>
      <c r="C26" s="348"/>
      <c r="D26" s="348"/>
      <c r="E26" s="348"/>
      <c r="F26" s="348"/>
      <c r="G26" s="348"/>
      <c r="H26" s="348"/>
      <c r="I26" s="348"/>
      <c r="J26" s="348"/>
      <c r="K26" s="348"/>
      <c r="L26" s="348"/>
      <c r="M26" s="348"/>
      <c r="N26" s="348"/>
      <c r="O26" s="348"/>
      <c r="P26" s="348"/>
    </row>
    <row r="27" spans="1:16">
      <c r="A27" s="348"/>
      <c r="B27" s="348"/>
      <c r="C27" s="348"/>
      <c r="D27" s="348"/>
      <c r="E27" s="348"/>
      <c r="F27" s="348"/>
      <c r="G27" s="348"/>
      <c r="H27" s="348"/>
      <c r="I27" s="348"/>
      <c r="J27" s="348"/>
      <c r="K27" s="348"/>
      <c r="L27" s="348"/>
      <c r="M27" s="348"/>
      <c r="N27" s="348"/>
      <c r="O27" s="348"/>
      <c r="P27" s="348"/>
    </row>
    <row r="28" spans="1:16">
      <c r="A28" s="348"/>
      <c r="B28" s="348"/>
      <c r="C28" s="348"/>
      <c r="D28" s="348"/>
      <c r="E28" s="348"/>
      <c r="F28" s="348"/>
      <c r="G28" s="348"/>
      <c r="H28" s="348"/>
      <c r="I28" s="348"/>
      <c r="J28" s="348"/>
      <c r="K28" s="348"/>
      <c r="L28" s="348"/>
      <c r="M28" s="348"/>
      <c r="N28" s="348"/>
      <c r="O28" s="348"/>
      <c r="P28" s="348"/>
    </row>
    <row r="29" spans="1:16">
      <c r="A29" s="348"/>
      <c r="B29" s="348"/>
      <c r="C29" s="348"/>
      <c r="D29" s="348"/>
      <c r="E29" s="348"/>
      <c r="F29" s="348"/>
      <c r="G29" s="348"/>
      <c r="H29" s="348"/>
      <c r="I29" s="348"/>
      <c r="J29" s="348"/>
      <c r="K29" s="348"/>
      <c r="L29" s="348"/>
      <c r="M29" s="348"/>
      <c r="N29" s="348"/>
      <c r="O29" s="348"/>
      <c r="P29" s="348"/>
    </row>
    <row r="30" spans="1:16">
      <c r="A30" s="348"/>
      <c r="B30" s="348"/>
      <c r="C30" s="348"/>
      <c r="D30" s="348"/>
      <c r="E30" s="348"/>
      <c r="F30" s="348"/>
      <c r="G30" s="348"/>
      <c r="H30" s="348"/>
      <c r="I30" s="348"/>
      <c r="J30" s="348"/>
      <c r="K30" s="348"/>
      <c r="L30" s="348"/>
      <c r="M30" s="348"/>
      <c r="N30" s="348"/>
      <c r="O30" s="348"/>
      <c r="P30" s="348"/>
    </row>
    <row r="31" spans="1:16">
      <c r="A31" s="348"/>
      <c r="B31" s="348"/>
      <c r="C31" s="348"/>
      <c r="D31" s="348"/>
      <c r="E31" s="348"/>
      <c r="F31" s="348"/>
      <c r="G31" s="348"/>
      <c r="H31" s="348"/>
      <c r="I31" s="348"/>
      <c r="J31" s="348"/>
      <c r="K31" s="348"/>
      <c r="L31" s="348"/>
      <c r="M31" s="348"/>
      <c r="N31" s="348"/>
      <c r="O31" s="348"/>
      <c r="P31" s="348"/>
    </row>
    <row r="32" spans="1:16">
      <c r="A32" s="348"/>
      <c r="B32" s="348"/>
      <c r="C32" s="348"/>
      <c r="D32" s="348"/>
      <c r="E32" s="348"/>
      <c r="F32" s="348"/>
      <c r="G32" s="348"/>
      <c r="H32" s="348"/>
      <c r="I32" s="348"/>
      <c r="J32" s="348"/>
      <c r="K32" s="348"/>
      <c r="L32" s="348"/>
      <c r="M32" s="348"/>
      <c r="N32" s="348"/>
      <c r="O32" s="348"/>
      <c r="P32" s="348"/>
    </row>
    <row r="33" spans="1:16">
      <c r="A33" s="348"/>
      <c r="B33" s="348"/>
      <c r="C33" s="348"/>
      <c r="D33" s="348"/>
      <c r="E33" s="348"/>
      <c r="F33" s="348"/>
      <c r="G33" s="348"/>
      <c r="H33" s="348"/>
      <c r="I33" s="348"/>
      <c r="J33" s="348"/>
      <c r="K33" s="348"/>
      <c r="L33" s="348"/>
      <c r="M33" s="348"/>
      <c r="N33" s="348"/>
      <c r="O33" s="348"/>
      <c r="P33" s="348"/>
    </row>
    <row r="34" spans="1:16">
      <c r="A34" s="348"/>
      <c r="B34" s="348"/>
      <c r="C34" s="348"/>
      <c r="D34" s="348"/>
      <c r="E34" s="348"/>
      <c r="F34" s="348"/>
      <c r="G34" s="348"/>
      <c r="H34" s="348"/>
      <c r="I34" s="348"/>
      <c r="J34" s="348"/>
      <c r="K34" s="348"/>
      <c r="L34" s="348"/>
      <c r="M34" s="348"/>
      <c r="N34" s="348"/>
      <c r="O34" s="348"/>
      <c r="P34" s="348"/>
    </row>
    <row r="35" spans="1:16">
      <c r="A35" s="348"/>
      <c r="B35" s="348"/>
      <c r="C35" s="348"/>
      <c r="D35" s="348"/>
      <c r="E35" s="348"/>
      <c r="F35" s="348"/>
      <c r="G35" s="348"/>
      <c r="H35" s="348"/>
      <c r="I35" s="348"/>
      <c r="J35" s="348"/>
      <c r="K35" s="348"/>
      <c r="L35" s="348"/>
      <c r="M35" s="348"/>
      <c r="N35" s="348"/>
      <c r="O35" s="348"/>
      <c r="P35" s="348"/>
    </row>
    <row r="39" spans="1:16" ht="104.25" customHeight="1"/>
  </sheetData>
  <mergeCells count="3">
    <mergeCell ref="A1:P1"/>
    <mergeCell ref="A2:P2"/>
    <mergeCell ref="A3:P35"/>
  </mergeCells>
  <pageMargins left="0.7" right="0.7" top="0.75" bottom="0.75" header="0.3" footer="0.3"/>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6"/>
  <sheetViews>
    <sheetView view="pageBreakPreview" topLeftCell="A13" zoomScale="85" zoomScaleNormal="115" zoomScaleSheetLayoutView="85" workbookViewId="0">
      <selection activeCell="B14" sqref="B14"/>
    </sheetView>
  </sheetViews>
  <sheetFormatPr baseColWidth="10" defaultColWidth="9.33203125" defaultRowHeight="12.75"/>
  <cols>
    <col min="1" max="1" width="61.33203125" customWidth="1"/>
    <col min="2" max="2" width="52.1640625" customWidth="1"/>
  </cols>
  <sheetData>
    <row r="1" spans="1:2" ht="27.95" customHeight="1">
      <c r="A1" s="351" t="s">
        <v>7</v>
      </c>
      <c r="B1" s="352"/>
    </row>
    <row r="2" spans="1:2" ht="27.95" customHeight="1">
      <c r="A2" s="355" t="s">
        <v>379</v>
      </c>
      <c r="B2" s="356"/>
    </row>
    <row r="3" spans="1:2" ht="27.95" customHeight="1">
      <c r="A3" s="353" t="s">
        <v>27</v>
      </c>
      <c r="B3" s="354"/>
    </row>
    <row r="4" spans="1:2" ht="24.95" customHeight="1">
      <c r="A4" s="110" t="s">
        <v>33</v>
      </c>
      <c r="B4" s="181" t="s">
        <v>448</v>
      </c>
    </row>
    <row r="5" spans="1:2" ht="24.95" customHeight="1">
      <c r="A5" s="110" t="s">
        <v>325</v>
      </c>
      <c r="B5" s="181" t="s">
        <v>450</v>
      </c>
    </row>
    <row r="6" spans="1:2" ht="24.95" customHeight="1">
      <c r="A6" s="110" t="s">
        <v>326</v>
      </c>
      <c r="B6" s="181" t="s">
        <v>449</v>
      </c>
    </row>
    <row r="7" spans="1:2" ht="24.95" customHeight="1">
      <c r="A7" s="110" t="s">
        <v>36</v>
      </c>
      <c r="B7" s="104">
        <v>2026</v>
      </c>
    </row>
    <row r="8" spans="1:2" ht="25.5">
      <c r="A8" s="98" t="s">
        <v>328</v>
      </c>
      <c r="B8" s="99" t="s">
        <v>327</v>
      </c>
    </row>
    <row r="9" spans="1:2" ht="49.5" customHeight="1">
      <c r="A9" s="184" t="s">
        <v>453</v>
      </c>
      <c r="B9" s="110" t="s">
        <v>464</v>
      </c>
    </row>
    <row r="10" spans="1:2" ht="27.95" customHeight="1">
      <c r="A10" s="162" t="s">
        <v>329</v>
      </c>
      <c r="B10" s="162" t="s">
        <v>330</v>
      </c>
    </row>
    <row r="11" spans="1:2" ht="38.25" customHeight="1">
      <c r="A11" s="110" t="s">
        <v>454</v>
      </c>
      <c r="B11" s="100" t="s">
        <v>456</v>
      </c>
    </row>
    <row r="12" spans="1:2" ht="24.95" customHeight="1">
      <c r="A12" s="100" t="s">
        <v>455</v>
      </c>
      <c r="B12" s="100" t="s">
        <v>457</v>
      </c>
    </row>
    <row r="13" spans="1:2" ht="55.5" customHeight="1">
      <c r="A13" s="110" t="s">
        <v>458</v>
      </c>
      <c r="B13" s="110" t="s">
        <v>459</v>
      </c>
    </row>
    <row r="14" spans="1:2" ht="24.95" customHeight="1">
      <c r="A14" s="110" t="s">
        <v>460</v>
      </c>
      <c r="B14" s="110" t="s">
        <v>461</v>
      </c>
    </row>
    <row r="15" spans="1:2" ht="24.95" customHeight="1">
      <c r="A15" s="110" t="s">
        <v>462</v>
      </c>
      <c r="B15" s="110" t="s">
        <v>463</v>
      </c>
    </row>
    <row r="16" spans="1:2" ht="27.95" customHeight="1">
      <c r="A16" s="101" t="s">
        <v>373</v>
      </c>
      <c r="B16" s="101" t="s">
        <v>374</v>
      </c>
    </row>
    <row r="17" spans="1:2" ht="29.25" customHeight="1">
      <c r="A17" s="183" t="s">
        <v>451</v>
      </c>
      <c r="B17" s="183" t="s">
        <v>452</v>
      </c>
    </row>
    <row r="18" spans="1:2" ht="27.95" customHeight="1">
      <c r="A18" s="185" t="s">
        <v>375</v>
      </c>
      <c r="B18" s="185" t="s">
        <v>376</v>
      </c>
    </row>
    <row r="19" spans="1:2" ht="24.6" customHeight="1">
      <c r="A19" s="186" t="s">
        <v>465</v>
      </c>
      <c r="B19" s="132" t="s">
        <v>525</v>
      </c>
    </row>
    <row r="20" spans="1:2" ht="42" customHeight="1">
      <c r="A20" s="186" t="s">
        <v>466</v>
      </c>
      <c r="B20" s="187" t="s">
        <v>472</v>
      </c>
    </row>
    <row r="21" spans="1:2" ht="33.200000000000003" customHeight="1">
      <c r="A21" s="186" t="s">
        <v>468</v>
      </c>
      <c r="B21" s="186" t="s">
        <v>467</v>
      </c>
    </row>
    <row r="22" spans="1:2" ht="46.5" customHeight="1">
      <c r="A22" s="186" t="s">
        <v>470</v>
      </c>
      <c r="B22" s="186" t="s">
        <v>469</v>
      </c>
    </row>
    <row r="23" spans="1:2" ht="26.1" customHeight="1">
      <c r="A23" s="186" t="s">
        <v>471</v>
      </c>
      <c r="B23" s="186" t="s">
        <v>473</v>
      </c>
    </row>
    <row r="24" spans="1:2" ht="15" customHeight="1"/>
    <row r="25" spans="1:2" ht="21.75" customHeight="1"/>
    <row r="26" spans="1:2" ht="24" customHeight="1"/>
  </sheetData>
  <mergeCells count="3">
    <mergeCell ref="A1:B1"/>
    <mergeCell ref="A3:B3"/>
    <mergeCell ref="A2:B2"/>
  </mergeCells>
  <pageMargins left="0.7" right="0.7" top="0.75" bottom="0.75" header="0.3" footer="0.3"/>
  <pageSetup scale="8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1"/>
  <sheetViews>
    <sheetView view="pageBreakPreview" zoomScale="70" zoomScaleNormal="115" zoomScaleSheetLayoutView="70" workbookViewId="0">
      <selection activeCell="Q8" sqref="Q8"/>
    </sheetView>
  </sheetViews>
  <sheetFormatPr baseColWidth="10" defaultColWidth="9.33203125" defaultRowHeight="12.75"/>
  <cols>
    <col min="1" max="1" width="35.33203125" customWidth="1"/>
    <col min="2" max="2" width="12.33203125" customWidth="1"/>
    <col min="3" max="3" width="17.83203125" customWidth="1"/>
    <col min="4" max="4" width="14.1640625" customWidth="1"/>
    <col min="5" max="5" width="20.83203125" customWidth="1"/>
    <col min="6" max="6" width="22.5" customWidth="1"/>
    <col min="7" max="7" width="21.1640625" customWidth="1"/>
    <col min="8" max="8" width="12.6640625" customWidth="1"/>
    <col min="9" max="9" width="10" customWidth="1"/>
  </cols>
  <sheetData>
    <row r="1" spans="1:9" ht="28.5" customHeight="1">
      <c r="A1" s="357" t="s">
        <v>7</v>
      </c>
      <c r="B1" s="358"/>
      <c r="C1" s="358"/>
      <c r="D1" s="358"/>
      <c r="E1" s="358"/>
      <c r="F1" s="358"/>
      <c r="G1" s="358"/>
      <c r="H1" s="358"/>
      <c r="I1" s="359"/>
    </row>
    <row r="2" spans="1:9" ht="24.2" customHeight="1">
      <c r="A2" s="360" t="s">
        <v>17</v>
      </c>
      <c r="B2" s="361"/>
      <c r="C2" s="361"/>
      <c r="D2" s="361"/>
      <c r="E2" s="361"/>
      <c r="F2" s="361"/>
      <c r="G2" s="361"/>
      <c r="H2" s="361"/>
      <c r="I2" s="362"/>
    </row>
    <row r="3" spans="1:9" ht="24.95" customHeight="1">
      <c r="A3" s="363" t="s">
        <v>33</v>
      </c>
      <c r="B3" s="364"/>
      <c r="C3" s="364"/>
      <c r="D3" s="365"/>
      <c r="E3" s="366" t="s">
        <v>448</v>
      </c>
      <c r="F3" s="367"/>
      <c r="G3" s="367"/>
      <c r="H3" s="367"/>
      <c r="I3" s="368"/>
    </row>
    <row r="4" spans="1:9" ht="24.95" customHeight="1">
      <c r="A4" s="363" t="s">
        <v>325</v>
      </c>
      <c r="B4" s="364"/>
      <c r="C4" s="364"/>
      <c r="D4" s="365"/>
      <c r="E4" s="366" t="s">
        <v>522</v>
      </c>
      <c r="F4" s="367"/>
      <c r="G4" s="367"/>
      <c r="H4" s="367"/>
      <c r="I4" s="368"/>
    </row>
    <row r="5" spans="1:9" ht="24.95" customHeight="1">
      <c r="A5" s="363" t="s">
        <v>326</v>
      </c>
      <c r="B5" s="364"/>
      <c r="C5" s="364"/>
      <c r="D5" s="365"/>
      <c r="E5" s="366" t="s">
        <v>524</v>
      </c>
      <c r="F5" s="367"/>
      <c r="G5" s="367"/>
      <c r="H5" s="367"/>
      <c r="I5" s="368"/>
    </row>
    <row r="6" spans="1:9" ht="24.95" customHeight="1">
      <c r="A6" s="363" t="s">
        <v>36</v>
      </c>
      <c r="B6" s="364"/>
      <c r="C6" s="364"/>
      <c r="D6" s="365"/>
      <c r="E6" s="372">
        <v>2026</v>
      </c>
      <c r="F6" s="373"/>
      <c r="G6" s="373"/>
      <c r="H6" s="373"/>
      <c r="I6" s="374"/>
    </row>
    <row r="7" spans="1:9" s="109" customFormat="1" ht="63.75">
      <c r="A7" s="102" t="s">
        <v>18</v>
      </c>
      <c r="B7" s="102" t="s">
        <v>19</v>
      </c>
      <c r="C7" s="102" t="s">
        <v>20</v>
      </c>
      <c r="D7" s="102" t="s">
        <v>21</v>
      </c>
      <c r="E7" s="102" t="s">
        <v>22</v>
      </c>
      <c r="F7" s="102" t="s">
        <v>23</v>
      </c>
      <c r="G7" s="102" t="s">
        <v>24</v>
      </c>
      <c r="H7" s="103" t="s">
        <v>25</v>
      </c>
      <c r="I7" s="103" t="s">
        <v>26</v>
      </c>
    </row>
    <row r="8" spans="1:9" ht="60" customHeight="1">
      <c r="A8" s="97" t="s">
        <v>72</v>
      </c>
      <c r="B8" s="97">
        <v>2</v>
      </c>
      <c r="C8" s="104">
        <v>1</v>
      </c>
      <c r="D8" s="104">
        <v>1</v>
      </c>
      <c r="E8" s="104">
        <v>1</v>
      </c>
      <c r="F8" s="104">
        <v>1</v>
      </c>
      <c r="G8" s="105">
        <v>2</v>
      </c>
      <c r="H8" s="106">
        <v>1</v>
      </c>
      <c r="I8" s="107">
        <f>SUM(B8:H8)</f>
        <v>9</v>
      </c>
    </row>
    <row r="9" spans="1:9" ht="60" customHeight="1">
      <c r="A9" s="97" t="s">
        <v>73</v>
      </c>
      <c r="B9" s="97">
        <v>2</v>
      </c>
      <c r="C9" s="104">
        <v>2</v>
      </c>
      <c r="D9" s="104">
        <v>1</v>
      </c>
      <c r="E9" s="104">
        <v>2</v>
      </c>
      <c r="F9" s="104">
        <v>2</v>
      </c>
      <c r="G9" s="105">
        <v>3</v>
      </c>
      <c r="H9" s="108">
        <v>2</v>
      </c>
      <c r="I9" s="107">
        <f>SUM(B9:H9)</f>
        <v>14</v>
      </c>
    </row>
    <row r="10" spans="1:9" ht="30" hidden="1" customHeight="1">
      <c r="A10" s="1"/>
      <c r="B10" s="1"/>
      <c r="C10" s="2"/>
      <c r="D10" s="2"/>
      <c r="E10" s="2"/>
      <c r="F10" s="2"/>
      <c r="G10" s="3"/>
      <c r="H10" s="5"/>
      <c r="I10" s="6"/>
    </row>
    <row r="11" spans="1:9">
      <c r="A11" s="369" t="s">
        <v>331</v>
      </c>
      <c r="B11" s="370"/>
      <c r="C11" s="370"/>
      <c r="D11" s="370"/>
      <c r="E11" s="370"/>
      <c r="F11" s="370"/>
      <c r="G11" s="370"/>
      <c r="H11" s="370"/>
      <c r="I11" s="371"/>
    </row>
  </sheetData>
  <mergeCells count="11">
    <mergeCell ref="A11:I11"/>
    <mergeCell ref="A5:D5"/>
    <mergeCell ref="E5:I5"/>
    <mergeCell ref="A6:D6"/>
    <mergeCell ref="E6:I6"/>
    <mergeCell ref="A1:I1"/>
    <mergeCell ref="A2:I2"/>
    <mergeCell ref="A3:D3"/>
    <mergeCell ref="E3:I3"/>
    <mergeCell ref="A4:D4"/>
    <mergeCell ref="E4:I4"/>
  </mergeCells>
  <pageMargins left="0.7" right="0.7" top="0.75" bottom="0.75" header="0.3" footer="0.3"/>
  <pageSetup paperSize="9" scale="5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3FF33-8546-49AA-8240-53D325027499}">
  <sheetPr>
    <pageSetUpPr fitToPage="1"/>
  </sheetPr>
  <dimension ref="A1:Y186"/>
  <sheetViews>
    <sheetView tabSelected="1" topLeftCell="A10" zoomScale="55" zoomScaleNormal="55" workbookViewId="0">
      <pane ySplit="1" topLeftCell="A41" activePane="bottomLeft" state="frozen"/>
      <selection activeCell="A10" sqref="A10"/>
      <selection pane="bottomLeft" activeCell="A53" sqref="A53:A54"/>
    </sheetView>
  </sheetViews>
  <sheetFormatPr baseColWidth="10" defaultRowHeight="12.75"/>
  <cols>
    <col min="1" max="1" width="32.5" customWidth="1"/>
    <col min="2" max="2" width="29.6640625" customWidth="1"/>
    <col min="3" max="3" width="33.33203125" customWidth="1"/>
    <col min="4" max="4" width="33.5" customWidth="1"/>
    <col min="5" max="5" width="48.1640625" customWidth="1"/>
    <col min="8" max="8" width="13.6640625" customWidth="1"/>
    <col min="18" max="18" width="13.33203125" customWidth="1"/>
    <col min="19" max="20" width="16.6640625" customWidth="1"/>
    <col min="21" max="21" width="19.1640625" customWidth="1"/>
  </cols>
  <sheetData>
    <row r="1" spans="1:25" ht="29.25" customHeight="1">
      <c r="A1" s="375" t="s">
        <v>208</v>
      </c>
      <c r="B1" s="375"/>
      <c r="C1" s="375"/>
      <c r="D1" s="375"/>
      <c r="E1" s="375"/>
      <c r="F1" s="375"/>
      <c r="G1" s="375"/>
      <c r="H1" s="375"/>
      <c r="I1" s="375"/>
      <c r="J1" s="375"/>
      <c r="K1" s="375"/>
      <c r="L1" s="375"/>
      <c r="M1" s="375"/>
      <c r="N1" s="375"/>
      <c r="O1" s="375"/>
      <c r="P1" s="375"/>
      <c r="Q1" s="375"/>
      <c r="R1" s="375"/>
      <c r="S1" s="375"/>
      <c r="T1" s="375"/>
      <c r="U1" s="375"/>
      <c r="V1" s="63"/>
      <c r="W1" s="63"/>
      <c r="X1" s="63"/>
      <c r="Y1" s="63"/>
    </row>
    <row r="2" spans="1:25" ht="20.25" customHeight="1">
      <c r="A2" s="375" t="s">
        <v>209</v>
      </c>
      <c r="B2" s="375"/>
      <c r="C2" s="375"/>
      <c r="D2" s="375"/>
      <c r="E2" s="375"/>
      <c r="F2" s="375"/>
      <c r="G2" s="375"/>
      <c r="H2" s="375"/>
      <c r="I2" s="375"/>
      <c r="J2" s="375"/>
      <c r="K2" s="375"/>
      <c r="L2" s="375"/>
      <c r="M2" s="375"/>
      <c r="N2" s="375"/>
      <c r="O2" s="375"/>
      <c r="P2" s="375"/>
      <c r="Q2" s="375"/>
      <c r="R2" s="375"/>
      <c r="S2" s="375"/>
      <c r="T2" s="375"/>
      <c r="U2" s="375"/>
      <c r="V2" s="63"/>
      <c r="W2" s="63"/>
      <c r="X2" s="63"/>
      <c r="Y2" s="63"/>
    </row>
    <row r="3" spans="1:25" ht="21" customHeight="1">
      <c r="A3" s="64"/>
      <c r="B3" s="65"/>
      <c r="C3" s="65"/>
      <c r="D3" s="65"/>
      <c r="E3" s="65"/>
      <c r="F3" s="65"/>
      <c r="G3" s="65"/>
      <c r="H3" s="65"/>
      <c r="I3" s="65"/>
      <c r="J3" s="65"/>
      <c r="K3" s="65"/>
      <c r="L3" s="65"/>
      <c r="M3" s="65"/>
      <c r="N3" s="65"/>
      <c r="O3" s="65"/>
      <c r="P3" s="65"/>
      <c r="Q3" s="65"/>
      <c r="R3" s="65"/>
      <c r="S3" s="65"/>
      <c r="T3" s="65"/>
      <c r="U3" s="65"/>
      <c r="V3" s="65"/>
      <c r="W3" s="65"/>
      <c r="X3" s="65"/>
      <c r="Y3" s="65"/>
    </row>
    <row r="4" spans="1:25" ht="18" customHeight="1">
      <c r="A4" s="67"/>
      <c r="B4" s="67"/>
      <c r="C4" s="67"/>
      <c r="D4" s="67"/>
      <c r="E4" s="67"/>
      <c r="F4" s="67"/>
      <c r="G4" s="67"/>
      <c r="H4" s="67"/>
      <c r="I4" s="67"/>
      <c r="J4" s="67"/>
      <c r="K4" s="67"/>
      <c r="L4" s="67"/>
      <c r="M4" s="67"/>
      <c r="N4" s="67"/>
      <c r="O4" s="67"/>
      <c r="P4" s="67"/>
      <c r="Q4" s="67"/>
      <c r="R4" s="67"/>
      <c r="S4" s="67"/>
      <c r="T4" s="67"/>
      <c r="U4" s="67"/>
      <c r="V4" s="67"/>
      <c r="W4" s="67"/>
      <c r="X4" s="67"/>
      <c r="Y4" s="67"/>
    </row>
    <row r="5" spans="1:25" ht="25.5" customHeight="1">
      <c r="A5" s="376" t="s">
        <v>210</v>
      </c>
      <c r="B5" s="376"/>
      <c r="C5" s="376"/>
      <c r="D5" s="376"/>
      <c r="E5" s="376"/>
      <c r="F5" s="376"/>
      <c r="G5" s="376"/>
      <c r="H5" s="376"/>
      <c r="I5" s="376"/>
      <c r="J5" s="376"/>
      <c r="K5" s="376"/>
      <c r="L5" s="376"/>
      <c r="M5" s="376"/>
      <c r="N5" s="376"/>
      <c r="O5" s="376"/>
      <c r="P5" s="376"/>
      <c r="Q5" s="376"/>
      <c r="R5" s="376"/>
      <c r="S5" s="376"/>
      <c r="T5" s="376"/>
      <c r="U5" s="376"/>
      <c r="V5" s="66"/>
      <c r="W5" s="66"/>
      <c r="X5" s="66"/>
      <c r="Y5" s="66"/>
    </row>
    <row r="6" spans="1:25" ht="27" customHeight="1">
      <c r="A6" s="375" t="s">
        <v>211</v>
      </c>
      <c r="B6" s="375"/>
      <c r="C6" s="375"/>
      <c r="D6" s="375"/>
      <c r="E6" s="375"/>
      <c r="F6" s="375"/>
      <c r="G6" s="375"/>
      <c r="H6" s="375"/>
      <c r="I6" s="375"/>
      <c r="J6" s="375"/>
      <c r="K6" s="375"/>
      <c r="L6" s="375"/>
      <c r="M6" s="375"/>
      <c r="N6" s="375"/>
      <c r="O6" s="375"/>
      <c r="P6" s="375"/>
      <c r="Q6" s="375"/>
      <c r="R6" s="375"/>
      <c r="S6" s="375"/>
      <c r="T6" s="375"/>
      <c r="U6" s="375"/>
      <c r="V6" s="63"/>
      <c r="W6" s="63"/>
      <c r="X6" s="63"/>
      <c r="Y6" s="63"/>
    </row>
    <row r="7" spans="1:25" ht="55.5" customHeight="1">
      <c r="A7" s="54"/>
      <c r="B7" s="54"/>
      <c r="C7" s="54"/>
      <c r="D7" s="55"/>
      <c r="E7" s="54"/>
      <c r="F7" s="389" t="s">
        <v>212</v>
      </c>
      <c r="G7" s="389"/>
      <c r="H7" s="389"/>
      <c r="I7" s="389"/>
      <c r="J7" s="389"/>
      <c r="K7" s="389"/>
      <c r="L7" s="389"/>
      <c r="M7" s="54"/>
      <c r="N7" s="54"/>
      <c r="O7" s="54"/>
      <c r="P7" s="54"/>
      <c r="R7" s="62"/>
      <c r="S7" s="62"/>
      <c r="T7" s="62"/>
      <c r="U7" s="62"/>
      <c r="V7" s="56"/>
      <c r="W7" s="56"/>
      <c r="X7" s="56"/>
      <c r="Y7" s="56"/>
    </row>
    <row r="8" spans="1:25" ht="37.5" customHeight="1">
      <c r="A8" s="383" t="s">
        <v>213</v>
      </c>
      <c r="B8" s="383"/>
      <c r="C8" s="383"/>
      <c r="D8" s="383"/>
      <c r="E8" s="383"/>
      <c r="F8" s="377" t="s">
        <v>222</v>
      </c>
      <c r="G8" s="377"/>
      <c r="H8" s="377"/>
      <c r="I8" s="377"/>
      <c r="J8" s="377"/>
      <c r="K8" s="377"/>
      <c r="L8" s="377"/>
      <c r="M8" s="377"/>
      <c r="N8" s="377"/>
      <c r="O8" s="377"/>
      <c r="P8" s="377"/>
      <c r="Q8" s="377"/>
      <c r="R8" s="377"/>
      <c r="S8" s="377"/>
      <c r="T8" s="377"/>
      <c r="U8" s="377"/>
      <c r="V8" s="61"/>
      <c r="W8" s="61"/>
      <c r="X8" s="61"/>
      <c r="Y8" s="61"/>
    </row>
    <row r="9" spans="1:25" ht="28.5" customHeight="1">
      <c r="A9" s="384" t="s">
        <v>214</v>
      </c>
      <c r="B9" s="384"/>
      <c r="C9" s="384"/>
      <c r="D9" s="384"/>
      <c r="E9" s="384"/>
      <c r="F9" s="377" t="s">
        <v>349</v>
      </c>
      <c r="G9" s="377"/>
      <c r="H9" s="377"/>
      <c r="I9" s="377"/>
      <c r="J9" s="377"/>
      <c r="K9" s="377"/>
      <c r="L9" s="377"/>
      <c r="M9" s="377"/>
      <c r="N9" s="377"/>
      <c r="O9" s="377"/>
      <c r="P9" s="377"/>
      <c r="Q9" s="377"/>
      <c r="R9" s="377"/>
      <c r="S9" s="377"/>
      <c r="T9" s="377"/>
      <c r="U9" s="377"/>
      <c r="V9" s="61"/>
      <c r="W9" s="61"/>
      <c r="X9" s="61"/>
      <c r="Y9" s="61"/>
    </row>
    <row r="10" spans="1:25" ht="94.5" customHeight="1">
      <c r="A10" s="385" t="s">
        <v>215</v>
      </c>
      <c r="B10" s="386"/>
      <c r="C10" s="386"/>
      <c r="D10" s="386"/>
      <c r="E10" s="386"/>
      <c r="F10" s="378" t="s">
        <v>435</v>
      </c>
      <c r="G10" s="379"/>
      <c r="H10" s="379"/>
      <c r="I10" s="379"/>
      <c r="J10" s="379"/>
      <c r="K10" s="379"/>
      <c r="L10" s="379"/>
      <c r="M10" s="379"/>
      <c r="N10" s="379"/>
      <c r="O10" s="379"/>
      <c r="P10" s="379"/>
      <c r="Q10" s="379"/>
      <c r="R10" s="379"/>
      <c r="S10" s="379"/>
      <c r="T10" s="379"/>
      <c r="U10" s="379"/>
      <c r="V10" s="61"/>
      <c r="W10" s="61"/>
      <c r="X10" s="61"/>
      <c r="Y10" s="61"/>
    </row>
    <row r="11" spans="1:25" ht="84.75" customHeight="1">
      <c r="A11" s="387" t="s">
        <v>216</v>
      </c>
      <c r="B11" s="388"/>
      <c r="C11" s="388"/>
      <c r="D11" s="388"/>
      <c r="E11" s="378" t="s">
        <v>436</v>
      </c>
      <c r="F11" s="380"/>
      <c r="G11" s="380"/>
      <c r="H11" s="380"/>
      <c r="I11" s="380"/>
      <c r="J11" s="382" t="s">
        <v>217</v>
      </c>
      <c r="K11" s="382"/>
      <c r="L11" s="382"/>
      <c r="M11" s="378" t="str">
        <f>('FORMATO 2. POA - MIR'!C11)</f>
        <v xml:space="preserve">4.1 Garantizar la correcta gestión de recursos, detonando la infraestructura social y sostenible atreves de financiamiento de obras, acciones sociales básicas e inversiones que beneficien directamente a la población de Zapotlán. </v>
      </c>
      <c r="N11" s="380"/>
      <c r="O11" s="380"/>
      <c r="P11" s="380"/>
      <c r="Q11" s="380"/>
      <c r="R11" s="380"/>
      <c r="S11" s="380"/>
      <c r="T11" s="380"/>
      <c r="U11" s="380"/>
      <c r="V11" s="59"/>
      <c r="W11" s="59"/>
      <c r="X11" s="59"/>
      <c r="Y11" s="60"/>
    </row>
    <row r="12" spans="1:25" ht="77.25" customHeight="1">
      <c r="A12" s="388" t="s">
        <v>218</v>
      </c>
      <c r="B12" s="388"/>
      <c r="C12" s="388"/>
      <c r="D12" s="388"/>
      <c r="E12" s="378" t="s">
        <v>644</v>
      </c>
      <c r="F12" s="380"/>
      <c r="G12" s="380"/>
      <c r="H12" s="380"/>
      <c r="I12" s="380"/>
      <c r="J12" s="380"/>
      <c r="K12" s="380"/>
      <c r="L12" s="380"/>
      <c r="M12" s="380"/>
      <c r="N12" s="380"/>
      <c r="O12" s="380"/>
      <c r="P12" s="380"/>
      <c r="Q12" s="380"/>
      <c r="R12" s="380"/>
      <c r="S12" s="380"/>
      <c r="T12" s="380"/>
      <c r="U12" s="380"/>
      <c r="V12" s="57"/>
      <c r="W12" s="57"/>
      <c r="X12" s="57"/>
      <c r="Y12" s="57"/>
    </row>
    <row r="13" spans="1:25" ht="192" customHeight="1">
      <c r="A13" s="388" t="s">
        <v>219</v>
      </c>
      <c r="B13" s="388"/>
      <c r="C13" s="388"/>
      <c r="D13" s="388"/>
      <c r="E13" s="381" t="s">
        <v>437</v>
      </c>
      <c r="F13" s="381"/>
      <c r="G13" s="381"/>
      <c r="H13" s="381"/>
      <c r="I13" s="381"/>
      <c r="J13" s="381"/>
      <c r="K13" s="381"/>
      <c r="L13" s="381"/>
      <c r="M13" s="381"/>
      <c r="N13" s="381"/>
      <c r="O13" s="381"/>
      <c r="P13" s="381"/>
      <c r="Q13" s="381"/>
      <c r="R13" s="381"/>
      <c r="S13" s="381"/>
      <c r="T13" s="381"/>
      <c r="U13" s="381"/>
      <c r="V13" s="58"/>
      <c r="W13" s="58"/>
      <c r="X13" s="58"/>
      <c r="Y13" s="58"/>
    </row>
    <row r="14" spans="1:25" ht="18" customHeight="1">
      <c r="A14" s="409" t="s">
        <v>164</v>
      </c>
      <c r="B14" s="409" t="s">
        <v>175</v>
      </c>
      <c r="C14" s="409" t="s">
        <v>166</v>
      </c>
      <c r="D14" s="409" t="s">
        <v>165</v>
      </c>
      <c r="E14" s="409" t="s">
        <v>156</v>
      </c>
      <c r="F14" s="415" t="s">
        <v>168</v>
      </c>
      <c r="G14" s="416"/>
      <c r="H14" s="416"/>
      <c r="I14" s="416"/>
      <c r="J14" s="416"/>
      <c r="K14" s="416"/>
      <c r="L14" s="416"/>
      <c r="M14" s="416"/>
      <c r="N14" s="416"/>
      <c r="O14" s="416"/>
      <c r="P14" s="416"/>
      <c r="Q14" s="417"/>
      <c r="R14" s="409" t="s">
        <v>26</v>
      </c>
      <c r="S14" s="412" t="s">
        <v>66</v>
      </c>
      <c r="T14" s="412" t="s">
        <v>67</v>
      </c>
      <c r="U14" s="412" t="s">
        <v>68</v>
      </c>
    </row>
    <row r="15" spans="1:25" ht="33" customHeight="1">
      <c r="A15" s="410"/>
      <c r="B15" s="410"/>
      <c r="C15" s="410"/>
      <c r="D15" s="410"/>
      <c r="E15" s="410"/>
      <c r="F15" s="412" t="s">
        <v>54</v>
      </c>
      <c r="G15" s="418" t="s">
        <v>55</v>
      </c>
      <c r="H15" s="420" t="s">
        <v>56</v>
      </c>
      <c r="I15" s="422" t="s">
        <v>185</v>
      </c>
      <c r="J15" s="423"/>
      <c r="K15" s="424"/>
      <c r="L15" s="420" t="s">
        <v>60</v>
      </c>
      <c r="M15" s="420" t="s">
        <v>61</v>
      </c>
      <c r="N15" s="420" t="s">
        <v>62</v>
      </c>
      <c r="O15" s="458" t="s">
        <v>63</v>
      </c>
      <c r="P15" s="458" t="s">
        <v>64</v>
      </c>
      <c r="Q15" s="458" t="s">
        <v>65</v>
      </c>
      <c r="R15" s="410"/>
      <c r="S15" s="413"/>
      <c r="T15" s="413"/>
      <c r="U15" s="413"/>
    </row>
    <row r="16" spans="1:25" ht="60" customHeight="1">
      <c r="A16" s="411"/>
      <c r="B16" s="411"/>
      <c r="C16" s="411"/>
      <c r="D16" s="411"/>
      <c r="E16" s="411"/>
      <c r="F16" s="414"/>
      <c r="G16" s="419"/>
      <c r="H16" s="421"/>
      <c r="I16" s="113" t="s">
        <v>57</v>
      </c>
      <c r="J16" s="113" t="s">
        <v>58</v>
      </c>
      <c r="K16" s="113" t="s">
        <v>59</v>
      </c>
      <c r="L16" s="421"/>
      <c r="M16" s="421"/>
      <c r="N16" s="421"/>
      <c r="O16" s="459"/>
      <c r="P16" s="459"/>
      <c r="Q16" s="459"/>
      <c r="R16" s="411"/>
      <c r="S16" s="414"/>
      <c r="T16" s="414"/>
      <c r="U16" s="414"/>
    </row>
    <row r="17" spans="1:23" ht="123" customHeight="1">
      <c r="A17" s="390" t="s">
        <v>124</v>
      </c>
      <c r="B17" s="391" t="s">
        <v>381</v>
      </c>
      <c r="C17" s="393" t="s">
        <v>383</v>
      </c>
      <c r="D17" s="163" t="s">
        <v>528</v>
      </c>
      <c r="E17" s="395" t="s">
        <v>382</v>
      </c>
      <c r="F17" s="164">
        <v>0</v>
      </c>
      <c r="G17" s="164">
        <v>0</v>
      </c>
      <c r="H17" s="165">
        <v>7</v>
      </c>
      <c r="I17" s="165">
        <v>0</v>
      </c>
      <c r="J17" s="165">
        <v>0</v>
      </c>
      <c r="K17" s="165">
        <v>7</v>
      </c>
      <c r="L17" s="165">
        <v>0</v>
      </c>
      <c r="M17" s="165">
        <v>0</v>
      </c>
      <c r="N17" s="165">
        <v>7</v>
      </c>
      <c r="O17" s="165">
        <v>0</v>
      </c>
      <c r="P17" s="165">
        <v>0</v>
      </c>
      <c r="Q17" s="165">
        <v>7</v>
      </c>
      <c r="R17" s="166">
        <f>SUM(F17:Q17)</f>
        <v>28</v>
      </c>
      <c r="S17" s="31">
        <f>SUM(R17)</f>
        <v>28</v>
      </c>
      <c r="T17" s="397">
        <f>R17-R18</f>
        <v>21</v>
      </c>
      <c r="U17" s="401">
        <f>R18/S17</f>
        <v>0.25</v>
      </c>
      <c r="W17" s="83"/>
    </row>
    <row r="18" spans="1:23" ht="110.1" customHeight="1">
      <c r="A18" s="390"/>
      <c r="B18" s="392"/>
      <c r="C18" s="394"/>
      <c r="D18" s="167" t="s">
        <v>527</v>
      </c>
      <c r="E18" s="396"/>
      <c r="F18" s="31">
        <v>0</v>
      </c>
      <c r="G18" s="31">
        <v>0</v>
      </c>
      <c r="H18" s="168">
        <v>7</v>
      </c>
      <c r="I18" s="169"/>
      <c r="J18" s="169"/>
      <c r="K18" s="168"/>
      <c r="L18" s="169"/>
      <c r="M18" s="169"/>
      <c r="N18" s="168"/>
      <c r="O18" s="169"/>
      <c r="P18" s="169"/>
      <c r="Q18" s="168"/>
      <c r="R18" s="166">
        <f>SUM(F18:Q18)</f>
        <v>7</v>
      </c>
      <c r="S18" s="31">
        <f>IF(COUNTA(O18:Q18)&gt;0,SUM(O18:Q18),IF(COUNTA(L18:N18)&gt;0,SUM(L18:N18),IF(COUNTA(I18:K18)&gt;0,SUM(I18:K18),IF(COUNTA(F18:H18)&gt;0,SUM(F18:H18),0))))</f>
        <v>7</v>
      </c>
      <c r="T18" s="232"/>
      <c r="U18" s="401"/>
      <c r="W18" s="83"/>
    </row>
    <row r="19" spans="1:23" ht="23.25" customHeight="1">
      <c r="A19" s="404"/>
      <c r="B19" s="405"/>
      <c r="C19" s="405"/>
      <c r="D19" s="405"/>
      <c r="E19" s="405"/>
      <c r="F19" s="405"/>
      <c r="G19" s="405"/>
      <c r="H19" s="405"/>
      <c r="I19" s="405"/>
      <c r="J19" s="405"/>
      <c r="K19" s="405"/>
      <c r="L19" s="405"/>
      <c r="M19" s="405"/>
      <c r="N19" s="405"/>
      <c r="O19" s="405"/>
      <c r="P19" s="405"/>
      <c r="Q19" s="405"/>
      <c r="R19" s="405"/>
      <c r="S19" s="405"/>
      <c r="T19" s="405"/>
      <c r="U19" s="407"/>
    </row>
    <row r="20" spans="1:23" ht="110.1" customHeight="1">
      <c r="A20" s="400" t="s">
        <v>162</v>
      </c>
      <c r="B20" s="391" t="s">
        <v>384</v>
      </c>
      <c r="C20" s="393" t="s">
        <v>385</v>
      </c>
      <c r="D20" s="163" t="s">
        <v>386</v>
      </c>
      <c r="E20" s="395" t="s">
        <v>388</v>
      </c>
      <c r="F20" s="164">
        <v>5</v>
      </c>
      <c r="G20" s="164">
        <v>5</v>
      </c>
      <c r="H20" s="165">
        <v>5</v>
      </c>
      <c r="I20" s="165">
        <v>5</v>
      </c>
      <c r="J20" s="165">
        <v>5</v>
      </c>
      <c r="K20" s="165">
        <v>5</v>
      </c>
      <c r="L20" s="165">
        <v>5</v>
      </c>
      <c r="M20" s="165">
        <v>5</v>
      </c>
      <c r="N20" s="165">
        <v>5</v>
      </c>
      <c r="O20" s="165">
        <v>5</v>
      </c>
      <c r="P20" s="165">
        <v>5</v>
      </c>
      <c r="Q20" s="165">
        <v>5</v>
      </c>
      <c r="R20" s="166">
        <f>SUM(F20:Q20)</f>
        <v>60</v>
      </c>
      <c r="S20" s="31">
        <f>SUM(R20)</f>
        <v>60</v>
      </c>
      <c r="T20" s="397">
        <f>R20-R21</f>
        <v>50</v>
      </c>
      <c r="U20" s="401">
        <f>R21/S20</f>
        <v>0.16666666666666666</v>
      </c>
    </row>
    <row r="21" spans="1:23" ht="110.1" customHeight="1">
      <c r="A21" s="400"/>
      <c r="B21" s="392"/>
      <c r="C21" s="394"/>
      <c r="D21" s="167" t="s">
        <v>387</v>
      </c>
      <c r="E21" s="396"/>
      <c r="F21" s="31">
        <v>1</v>
      </c>
      <c r="G21" s="31">
        <v>7</v>
      </c>
      <c r="H21" s="168">
        <v>2</v>
      </c>
      <c r="I21" s="169"/>
      <c r="J21" s="169"/>
      <c r="K21" s="168"/>
      <c r="L21" s="169"/>
      <c r="M21" s="169"/>
      <c r="N21" s="168"/>
      <c r="O21" s="169"/>
      <c r="P21" s="169"/>
      <c r="Q21" s="168"/>
      <c r="R21" s="166">
        <f>SUM(F21:Q21)</f>
        <v>10</v>
      </c>
      <c r="S21" s="31">
        <f>IF(COUNTA(O21:Q21)&gt;0,SUM(O21:Q21),IF(COUNTA(L21:N21)&gt;0,SUM(L21:N21),IF(COUNTA(I21:K21)&gt;0,SUM(I21:K21),IF(COUNTA(F21:H21)&gt;0,SUM(F21:H21),0))))</f>
        <v>10</v>
      </c>
      <c r="T21" s="232"/>
      <c r="U21" s="401"/>
    </row>
    <row r="22" spans="1:23" ht="21" customHeight="1">
      <c r="A22" s="404"/>
      <c r="B22" s="405"/>
      <c r="C22" s="405"/>
      <c r="D22" s="405"/>
      <c r="E22" s="405"/>
      <c r="F22" s="405"/>
      <c r="G22" s="405"/>
      <c r="H22" s="405"/>
      <c r="I22" s="405"/>
      <c r="J22" s="405"/>
      <c r="K22" s="405"/>
      <c r="L22" s="405"/>
      <c r="M22" s="405"/>
      <c r="N22" s="405"/>
      <c r="O22" s="405"/>
      <c r="P22" s="405"/>
      <c r="Q22" s="405"/>
      <c r="R22" s="405"/>
      <c r="S22" s="405"/>
      <c r="T22" s="405"/>
      <c r="U22" s="407"/>
    </row>
    <row r="23" spans="1:23" ht="110.1" customHeight="1">
      <c r="A23" s="398" t="s">
        <v>135</v>
      </c>
      <c r="B23" s="391" t="s">
        <v>389</v>
      </c>
      <c r="C23" s="393" t="s">
        <v>390</v>
      </c>
      <c r="D23" s="163" t="s">
        <v>570</v>
      </c>
      <c r="E23" s="395" t="s">
        <v>391</v>
      </c>
      <c r="F23" s="164">
        <v>20</v>
      </c>
      <c r="G23" s="164">
        <v>50</v>
      </c>
      <c r="H23" s="165">
        <v>10</v>
      </c>
      <c r="I23" s="165">
        <v>20</v>
      </c>
      <c r="J23" s="165">
        <v>20</v>
      </c>
      <c r="K23" s="165">
        <v>20</v>
      </c>
      <c r="L23" s="165">
        <v>20</v>
      </c>
      <c r="M23" s="165">
        <v>20</v>
      </c>
      <c r="N23" s="165">
        <v>20</v>
      </c>
      <c r="O23" s="165">
        <v>20</v>
      </c>
      <c r="P23" s="165">
        <v>20</v>
      </c>
      <c r="Q23" s="165">
        <v>20</v>
      </c>
      <c r="R23" s="166">
        <f>SUM(F23:Q23)</f>
        <v>260</v>
      </c>
      <c r="S23" s="31">
        <f>SUM(R23)</f>
        <v>260</v>
      </c>
      <c r="T23" s="397">
        <f>R23-R24</f>
        <v>183</v>
      </c>
      <c r="U23" s="401">
        <f>R24/S23</f>
        <v>0.29615384615384616</v>
      </c>
    </row>
    <row r="24" spans="1:23" ht="110.1" customHeight="1">
      <c r="A24" s="399"/>
      <c r="B24" s="392"/>
      <c r="C24" s="394"/>
      <c r="D24" s="167" t="s">
        <v>571</v>
      </c>
      <c r="E24" s="396"/>
      <c r="F24" s="31">
        <v>22</v>
      </c>
      <c r="G24" s="31">
        <v>47</v>
      </c>
      <c r="H24" s="168">
        <v>8</v>
      </c>
      <c r="I24" s="169"/>
      <c r="J24" s="169"/>
      <c r="K24" s="168"/>
      <c r="L24" s="169"/>
      <c r="M24" s="169"/>
      <c r="N24" s="168"/>
      <c r="O24" s="169"/>
      <c r="P24" s="169"/>
      <c r="Q24" s="168"/>
      <c r="R24" s="166">
        <f>SUM(F24:Q24)</f>
        <v>77</v>
      </c>
      <c r="S24" s="31">
        <f>IF(COUNTA(O24:Q24)&gt;0,SUM(O24:Q24),IF(COUNTA(L24:N24)&gt;0,SUM(L24:N24),IF(COUNTA(I24:K24)&gt;0,SUM(I24:K24),IF(COUNTA(F24:H24)&gt;0,SUM(F24:H24),0))))</f>
        <v>77</v>
      </c>
      <c r="T24" s="232"/>
      <c r="U24" s="401"/>
    </row>
    <row r="25" spans="1:23" ht="20.25" customHeight="1">
      <c r="A25" s="404"/>
      <c r="B25" s="405"/>
      <c r="C25" s="405"/>
      <c r="D25" s="405"/>
      <c r="E25" s="405"/>
      <c r="F25" s="405"/>
      <c r="G25" s="405"/>
      <c r="H25" s="405"/>
      <c r="I25" s="405"/>
      <c r="J25" s="405"/>
      <c r="K25" s="405"/>
      <c r="L25" s="405"/>
      <c r="M25" s="405"/>
      <c r="N25" s="405"/>
      <c r="O25" s="405"/>
      <c r="P25" s="405"/>
      <c r="Q25" s="405"/>
      <c r="R25" s="405"/>
      <c r="S25" s="405"/>
      <c r="T25" s="405"/>
      <c r="U25" s="407"/>
    </row>
    <row r="26" spans="1:23" ht="110.1" customHeight="1">
      <c r="A26" s="398" t="s">
        <v>136</v>
      </c>
      <c r="B26" s="391" t="s">
        <v>392</v>
      </c>
      <c r="C26" s="393" t="s">
        <v>393</v>
      </c>
      <c r="D26" s="163" t="s">
        <v>394</v>
      </c>
      <c r="E26" s="395" t="s">
        <v>396</v>
      </c>
      <c r="F26" s="164">
        <v>60</v>
      </c>
      <c r="G26" s="164">
        <v>60</v>
      </c>
      <c r="H26" s="164">
        <v>60</v>
      </c>
      <c r="I26" s="164">
        <v>60</v>
      </c>
      <c r="J26" s="164">
        <v>60</v>
      </c>
      <c r="K26" s="164">
        <v>60</v>
      </c>
      <c r="L26" s="164">
        <v>60</v>
      </c>
      <c r="M26" s="164">
        <v>60</v>
      </c>
      <c r="N26" s="164">
        <v>60</v>
      </c>
      <c r="O26" s="164">
        <v>60</v>
      </c>
      <c r="P26" s="164">
        <v>60</v>
      </c>
      <c r="Q26" s="164">
        <v>60</v>
      </c>
      <c r="R26" s="166">
        <f>SUM(F26:Q26)</f>
        <v>720</v>
      </c>
      <c r="S26" s="31">
        <f>SUM(R26)</f>
        <v>720</v>
      </c>
      <c r="T26" s="397">
        <f>R26-R27</f>
        <v>510</v>
      </c>
      <c r="U26" s="401">
        <f>R27/S26</f>
        <v>0.29166666666666669</v>
      </c>
    </row>
    <row r="27" spans="1:23" ht="110.1" customHeight="1">
      <c r="A27" s="399"/>
      <c r="B27" s="392"/>
      <c r="C27" s="394"/>
      <c r="D27" s="167" t="s">
        <v>395</v>
      </c>
      <c r="E27" s="396"/>
      <c r="F27" s="31">
        <v>52</v>
      </c>
      <c r="G27" s="31">
        <v>83</v>
      </c>
      <c r="H27" s="168">
        <v>75</v>
      </c>
      <c r="I27" s="169"/>
      <c r="J27" s="169"/>
      <c r="K27" s="168"/>
      <c r="L27" s="169"/>
      <c r="M27" s="169"/>
      <c r="N27" s="168"/>
      <c r="O27" s="169"/>
      <c r="P27" s="169"/>
      <c r="Q27" s="168"/>
      <c r="R27" s="166">
        <f>SUM(F27:Q27)</f>
        <v>210</v>
      </c>
      <c r="S27" s="31">
        <f>IF(COUNTA(O27:Q27)&gt;0,SUM(O27:Q27),IF(COUNTA(L27:N27)&gt;0,SUM(L27:N27),IF(COUNTA(I27:K27)&gt;0,SUM(I27:K27),IF(COUNTA(F27:H27)&gt;0,SUM(F27:H27),0))))</f>
        <v>210</v>
      </c>
      <c r="T27" s="232"/>
      <c r="U27" s="401"/>
    </row>
    <row r="28" spans="1:23" ht="21.75" customHeight="1">
      <c r="A28" s="404"/>
      <c r="B28" s="405"/>
      <c r="C28" s="405"/>
      <c r="D28" s="405"/>
      <c r="E28" s="405"/>
      <c r="F28" s="406"/>
      <c r="G28" s="406"/>
      <c r="H28" s="406"/>
      <c r="I28" s="406"/>
      <c r="J28" s="406"/>
      <c r="K28" s="406"/>
      <c r="L28" s="406"/>
      <c r="M28" s="406"/>
      <c r="N28" s="406"/>
      <c r="O28" s="406"/>
      <c r="P28" s="406"/>
      <c r="Q28" s="406"/>
      <c r="R28" s="406"/>
      <c r="S28" s="405"/>
      <c r="T28" s="405"/>
      <c r="U28" s="407"/>
    </row>
    <row r="29" spans="1:23" ht="110.1" customHeight="1">
      <c r="A29" s="398" t="s">
        <v>137</v>
      </c>
      <c r="B29" s="391" t="s">
        <v>397</v>
      </c>
      <c r="C29" s="393" t="s">
        <v>399</v>
      </c>
      <c r="D29" s="163" t="s">
        <v>400</v>
      </c>
      <c r="E29" s="402" t="s">
        <v>398</v>
      </c>
      <c r="F29" s="170">
        <v>5</v>
      </c>
      <c r="G29" s="170">
        <v>5</v>
      </c>
      <c r="H29" s="171">
        <v>5</v>
      </c>
      <c r="I29" s="171">
        <v>5</v>
      </c>
      <c r="J29" s="171">
        <v>5</v>
      </c>
      <c r="K29" s="171">
        <v>5</v>
      </c>
      <c r="L29" s="171">
        <v>5</v>
      </c>
      <c r="M29" s="171">
        <v>5</v>
      </c>
      <c r="N29" s="171">
        <v>5</v>
      </c>
      <c r="O29" s="171">
        <v>5</v>
      </c>
      <c r="P29" s="171">
        <v>5</v>
      </c>
      <c r="Q29" s="171">
        <v>5</v>
      </c>
      <c r="R29" s="166">
        <f>SUM(F29:Q29)</f>
        <v>60</v>
      </c>
      <c r="S29" s="172">
        <f>SUM(R29)</f>
        <v>60</v>
      </c>
      <c r="T29" s="397">
        <f>R29-R30</f>
        <v>45</v>
      </c>
      <c r="U29" s="401">
        <f>R30/S29</f>
        <v>0.25</v>
      </c>
    </row>
    <row r="30" spans="1:23" ht="110.1" customHeight="1">
      <c r="A30" s="399"/>
      <c r="B30" s="392"/>
      <c r="C30" s="394"/>
      <c r="D30" s="167" t="s">
        <v>401</v>
      </c>
      <c r="E30" s="403"/>
      <c r="F30" s="173">
        <v>5</v>
      </c>
      <c r="G30" s="173">
        <v>4</v>
      </c>
      <c r="H30" s="174">
        <v>6</v>
      </c>
      <c r="I30" s="175"/>
      <c r="J30" s="175"/>
      <c r="K30" s="174"/>
      <c r="L30" s="175"/>
      <c r="M30" s="175"/>
      <c r="N30" s="174"/>
      <c r="O30" s="175"/>
      <c r="P30" s="175"/>
      <c r="Q30" s="176"/>
      <c r="R30" s="166">
        <f>SUM(F30:Q30)</f>
        <v>15</v>
      </c>
      <c r="S30" s="31">
        <f>IF(COUNTA(O30:Q30)&gt;0,SUM(O30:Q30),IF(COUNTA(L30:N30)&gt;0,SUM(L30:N30),IF(COUNTA(I30:K30)&gt;0,SUM(I30:K30),IF(COUNTA(F30:H30)&gt;0,SUM(F30:H30),0))))</f>
        <v>15</v>
      </c>
      <c r="T30" s="232"/>
      <c r="U30" s="401"/>
    </row>
    <row r="31" spans="1:23" ht="20.25" customHeight="1">
      <c r="A31" s="404"/>
      <c r="B31" s="405"/>
      <c r="C31" s="405"/>
      <c r="D31" s="405"/>
      <c r="E31" s="405"/>
      <c r="F31" s="408"/>
      <c r="G31" s="408"/>
      <c r="H31" s="408"/>
      <c r="I31" s="408"/>
      <c r="J31" s="408"/>
      <c r="K31" s="408"/>
      <c r="L31" s="408"/>
      <c r="M31" s="408"/>
      <c r="N31" s="408"/>
      <c r="O31" s="408"/>
      <c r="P31" s="408"/>
      <c r="Q31" s="408"/>
      <c r="R31" s="408"/>
      <c r="S31" s="405"/>
      <c r="T31" s="405"/>
      <c r="U31" s="407"/>
    </row>
    <row r="32" spans="1:23" ht="110.1" customHeight="1">
      <c r="A32" s="435" t="s">
        <v>138</v>
      </c>
      <c r="B32" s="391" t="s">
        <v>402</v>
      </c>
      <c r="C32" s="393" t="s">
        <v>403</v>
      </c>
      <c r="D32" s="163" t="s">
        <v>536</v>
      </c>
      <c r="E32" s="395" t="s">
        <v>404</v>
      </c>
      <c r="F32" s="164">
        <v>60</v>
      </c>
      <c r="G32" s="164">
        <v>60</v>
      </c>
      <c r="H32" s="164">
        <v>60</v>
      </c>
      <c r="I32" s="164">
        <v>60</v>
      </c>
      <c r="J32" s="164">
        <v>60</v>
      </c>
      <c r="K32" s="164">
        <v>60</v>
      </c>
      <c r="L32" s="164">
        <v>60</v>
      </c>
      <c r="M32" s="164">
        <v>60</v>
      </c>
      <c r="N32" s="164">
        <v>60</v>
      </c>
      <c r="O32" s="164">
        <v>60</v>
      </c>
      <c r="P32" s="164">
        <v>60</v>
      </c>
      <c r="Q32" s="164">
        <v>60</v>
      </c>
      <c r="R32" s="166">
        <f>SUM(F32:Q32)</f>
        <v>720</v>
      </c>
      <c r="S32" s="172">
        <f>SUM(R32)</f>
        <v>720</v>
      </c>
      <c r="T32" s="397">
        <f>R32-R33</f>
        <v>551</v>
      </c>
      <c r="U32" s="401">
        <f>R33/S32</f>
        <v>0.23472222222222222</v>
      </c>
    </row>
    <row r="33" spans="1:23" ht="160.5" customHeight="1">
      <c r="A33" s="436"/>
      <c r="B33" s="392"/>
      <c r="C33" s="394"/>
      <c r="D33" s="167" t="s">
        <v>537</v>
      </c>
      <c r="E33" s="396"/>
      <c r="F33" s="31">
        <v>60</v>
      </c>
      <c r="G33" s="31">
        <v>58</v>
      </c>
      <c r="H33" s="168">
        <v>51</v>
      </c>
      <c r="I33" s="169"/>
      <c r="J33" s="169"/>
      <c r="K33" s="168"/>
      <c r="L33" s="169"/>
      <c r="M33" s="169"/>
      <c r="N33" s="168"/>
      <c r="O33" s="169"/>
      <c r="P33" s="169"/>
      <c r="Q33" s="168"/>
      <c r="R33" s="166">
        <f>SUM(F33:Q33)</f>
        <v>169</v>
      </c>
      <c r="S33" s="31">
        <f>IF(COUNTA(O33:Q33)&gt;0,SUM(O33:Q33),IF(COUNTA(L33:N33)&gt;0,SUM(L33:N33),IF(COUNTA(I33:K33)&gt;0,SUM(I33:K33),IF(COUNTA(F33:H33)&gt;0,SUM(F33:H33),0))))</f>
        <v>169</v>
      </c>
      <c r="T33" s="232"/>
      <c r="U33" s="401"/>
    </row>
    <row r="34" spans="1:23" ht="18" customHeight="1">
      <c r="A34" s="404"/>
      <c r="B34" s="405"/>
      <c r="C34" s="405"/>
      <c r="D34" s="405"/>
      <c r="E34" s="405"/>
      <c r="F34" s="405"/>
      <c r="G34" s="405"/>
      <c r="H34" s="405"/>
      <c r="I34" s="405"/>
      <c r="J34" s="405"/>
      <c r="K34" s="405"/>
      <c r="L34" s="405"/>
      <c r="M34" s="405"/>
      <c r="N34" s="405"/>
      <c r="O34" s="405"/>
      <c r="P34" s="405"/>
      <c r="Q34" s="405"/>
      <c r="R34" s="405"/>
      <c r="S34" s="405"/>
      <c r="T34" s="405"/>
      <c r="U34" s="407"/>
    </row>
    <row r="35" spans="1:23" ht="110.1" customHeight="1">
      <c r="A35" s="435" t="s">
        <v>139</v>
      </c>
      <c r="B35" s="391" t="s">
        <v>405</v>
      </c>
      <c r="C35" s="393" t="s">
        <v>406</v>
      </c>
      <c r="D35" s="177" t="s">
        <v>585</v>
      </c>
      <c r="E35" s="395" t="s">
        <v>408</v>
      </c>
      <c r="F35" s="164">
        <v>25</v>
      </c>
      <c r="G35" s="164">
        <v>25</v>
      </c>
      <c r="H35" s="165">
        <v>25</v>
      </c>
      <c r="I35" s="165">
        <v>25</v>
      </c>
      <c r="J35" s="165">
        <v>25</v>
      </c>
      <c r="K35" s="165">
        <v>25</v>
      </c>
      <c r="L35" s="165">
        <v>25</v>
      </c>
      <c r="M35" s="165">
        <v>25</v>
      </c>
      <c r="N35" s="165">
        <v>25</v>
      </c>
      <c r="O35" s="165">
        <v>25</v>
      </c>
      <c r="P35" s="165">
        <v>25</v>
      </c>
      <c r="Q35" s="165">
        <v>25</v>
      </c>
      <c r="R35" s="166">
        <f>SUM(F35:Q35)</f>
        <v>300</v>
      </c>
      <c r="S35" s="31">
        <f>SUM(R35)</f>
        <v>300</v>
      </c>
      <c r="T35" s="397">
        <f>R35-R36</f>
        <v>225</v>
      </c>
      <c r="U35" s="401">
        <f>R36/S35</f>
        <v>0.25</v>
      </c>
    </row>
    <row r="36" spans="1:23" ht="110.1" customHeight="1">
      <c r="A36" s="436"/>
      <c r="B36" s="392"/>
      <c r="C36" s="394"/>
      <c r="D36" s="178" t="s">
        <v>407</v>
      </c>
      <c r="E36" s="396"/>
      <c r="F36" s="31">
        <v>25</v>
      </c>
      <c r="G36" s="31">
        <v>25</v>
      </c>
      <c r="H36" s="168">
        <v>25</v>
      </c>
      <c r="I36" s="169"/>
      <c r="J36" s="169"/>
      <c r="K36" s="168"/>
      <c r="L36" s="169"/>
      <c r="M36" s="169"/>
      <c r="N36" s="168"/>
      <c r="O36" s="169"/>
      <c r="P36" s="169"/>
      <c r="Q36" s="168"/>
      <c r="R36" s="166">
        <f>SUM(F36:Q36)</f>
        <v>75</v>
      </c>
      <c r="S36" s="31">
        <f>IF(COUNTA(O36:Q36)&gt;0,SUM(O36:Q36),IF(COUNTA(L36:N36)&gt;0,SUM(L36:N36),IF(COUNTA(I36:K36)&gt;0,SUM(I36:K36),IF(COUNTA(F36:H36)&gt;0,SUM(F36:H36),0))))</f>
        <v>75</v>
      </c>
      <c r="T36" s="232"/>
      <c r="U36" s="401"/>
    </row>
    <row r="37" spans="1:23" ht="18.75" customHeight="1">
      <c r="A37" s="404"/>
      <c r="B37" s="405"/>
      <c r="C37" s="405"/>
      <c r="D37" s="405"/>
      <c r="E37" s="405"/>
      <c r="F37" s="405"/>
      <c r="G37" s="405"/>
      <c r="H37" s="405"/>
      <c r="I37" s="405"/>
      <c r="J37" s="405"/>
      <c r="K37" s="405"/>
      <c r="L37" s="405"/>
      <c r="M37" s="405"/>
      <c r="N37" s="405"/>
      <c r="O37" s="405"/>
      <c r="P37" s="405"/>
      <c r="Q37" s="405"/>
      <c r="R37" s="405"/>
      <c r="S37" s="405"/>
      <c r="T37" s="405"/>
      <c r="U37" s="407"/>
    </row>
    <row r="38" spans="1:23" ht="110.1" customHeight="1">
      <c r="A38" s="398" t="s">
        <v>140</v>
      </c>
      <c r="B38" s="391" t="s">
        <v>409</v>
      </c>
      <c r="C38" s="393" t="s">
        <v>410</v>
      </c>
      <c r="D38" s="177" t="s">
        <v>411</v>
      </c>
      <c r="E38" s="395" t="s">
        <v>413</v>
      </c>
      <c r="F38" s="164">
        <v>60</v>
      </c>
      <c r="G38" s="164">
        <v>60</v>
      </c>
      <c r="H38" s="164">
        <v>60</v>
      </c>
      <c r="I38" s="164">
        <v>60</v>
      </c>
      <c r="J38" s="164">
        <v>60</v>
      </c>
      <c r="K38" s="164">
        <v>60</v>
      </c>
      <c r="L38" s="164">
        <v>60</v>
      </c>
      <c r="M38" s="164">
        <v>60</v>
      </c>
      <c r="N38" s="164">
        <v>60</v>
      </c>
      <c r="O38" s="164">
        <v>60</v>
      </c>
      <c r="P38" s="164">
        <v>60</v>
      </c>
      <c r="Q38" s="164">
        <v>60</v>
      </c>
      <c r="R38" s="166">
        <f>SUM(F38:Q38)</f>
        <v>720</v>
      </c>
      <c r="S38" s="31">
        <f>SUM(R38)</f>
        <v>720</v>
      </c>
      <c r="T38" s="397">
        <f>R38-R39</f>
        <v>540</v>
      </c>
      <c r="U38" s="401">
        <f>R39/S38</f>
        <v>0.25</v>
      </c>
      <c r="W38" s="43" t="s">
        <v>225</v>
      </c>
    </row>
    <row r="39" spans="1:23" ht="110.1" customHeight="1">
      <c r="A39" s="399"/>
      <c r="B39" s="392"/>
      <c r="C39" s="394"/>
      <c r="D39" s="179" t="s">
        <v>412</v>
      </c>
      <c r="E39" s="396"/>
      <c r="F39" s="31">
        <v>80</v>
      </c>
      <c r="G39" s="31">
        <v>40</v>
      </c>
      <c r="H39" s="168">
        <v>60</v>
      </c>
      <c r="I39" s="169"/>
      <c r="J39" s="169"/>
      <c r="K39" s="168"/>
      <c r="L39" s="169"/>
      <c r="M39" s="169"/>
      <c r="N39" s="168"/>
      <c r="O39" s="169"/>
      <c r="P39" s="169"/>
      <c r="Q39" s="168"/>
      <c r="R39" s="166">
        <f>SUM(F39:Q39)</f>
        <v>180</v>
      </c>
      <c r="S39" s="31">
        <f>IF(COUNTA(O39:Q39)&gt;0,SUM(O39:Q39),IF(COUNTA(L39:N39)&gt;0,SUM(L39:N39),IF(COUNTA(I39:K39)&gt;0,SUM(I39:K39),IF(COUNTA(F39:H39)&gt;0,SUM(F39:H39),0))))</f>
        <v>180</v>
      </c>
      <c r="T39" s="232"/>
      <c r="U39" s="401"/>
    </row>
    <row r="40" spans="1:23" ht="22.5" customHeight="1">
      <c r="A40" s="404"/>
      <c r="B40" s="405"/>
      <c r="C40" s="405"/>
      <c r="D40" s="405"/>
      <c r="E40" s="405"/>
      <c r="F40" s="405"/>
      <c r="G40" s="405"/>
      <c r="H40" s="405"/>
      <c r="I40" s="405"/>
      <c r="J40" s="405"/>
      <c r="K40" s="405"/>
      <c r="L40" s="405"/>
      <c r="M40" s="405"/>
      <c r="N40" s="405"/>
      <c r="O40" s="405"/>
      <c r="P40" s="405"/>
      <c r="Q40" s="405"/>
      <c r="R40" s="405"/>
      <c r="S40" s="405"/>
      <c r="T40" s="405"/>
      <c r="U40" s="407"/>
    </row>
    <row r="41" spans="1:23" ht="110.1" customHeight="1">
      <c r="A41" s="390" t="s">
        <v>171</v>
      </c>
      <c r="B41" s="391" t="s">
        <v>414</v>
      </c>
      <c r="C41" s="393" t="s">
        <v>415</v>
      </c>
      <c r="D41" s="163" t="s">
        <v>539</v>
      </c>
      <c r="E41" s="395" t="s">
        <v>416</v>
      </c>
      <c r="F41" s="164">
        <v>0</v>
      </c>
      <c r="G41" s="164">
        <v>0</v>
      </c>
      <c r="H41" s="165">
        <v>5</v>
      </c>
      <c r="I41" s="165">
        <v>0</v>
      </c>
      <c r="J41" s="165">
        <v>0</v>
      </c>
      <c r="K41" s="165">
        <v>5</v>
      </c>
      <c r="L41" s="165">
        <v>0</v>
      </c>
      <c r="M41" s="165">
        <v>0</v>
      </c>
      <c r="N41" s="165">
        <v>5</v>
      </c>
      <c r="O41" s="165">
        <v>0</v>
      </c>
      <c r="P41" s="165">
        <v>0</v>
      </c>
      <c r="Q41" s="165">
        <v>5</v>
      </c>
      <c r="R41" s="166">
        <f>SUM(F41:Q41)</f>
        <v>20</v>
      </c>
      <c r="S41" s="31">
        <f>SUM(R41)</f>
        <v>20</v>
      </c>
      <c r="T41" s="397">
        <f>R41-R42</f>
        <v>15</v>
      </c>
      <c r="U41" s="401">
        <f>R42/S41</f>
        <v>0.25</v>
      </c>
    </row>
    <row r="42" spans="1:23" ht="110.1" customHeight="1">
      <c r="A42" s="390"/>
      <c r="B42" s="392"/>
      <c r="C42" s="394"/>
      <c r="D42" s="167" t="s">
        <v>540</v>
      </c>
      <c r="E42" s="396"/>
      <c r="F42" s="31">
        <v>0</v>
      </c>
      <c r="G42" s="31">
        <v>0</v>
      </c>
      <c r="H42" s="168">
        <v>5</v>
      </c>
      <c r="I42" s="169"/>
      <c r="J42" s="169"/>
      <c r="K42" s="168"/>
      <c r="L42" s="169"/>
      <c r="M42" s="169"/>
      <c r="N42" s="168"/>
      <c r="O42" s="169"/>
      <c r="P42" s="169"/>
      <c r="Q42" s="168"/>
      <c r="R42" s="166">
        <f>SUM(F42:Q42)</f>
        <v>5</v>
      </c>
      <c r="S42" s="31">
        <f>IF(COUNTA(O42:Q42)&gt;0,SUM(O42:Q42),IF(COUNTA(L42:N42)&gt;0,SUM(L42:N42),IF(COUNTA(I42:K42)&gt;0,SUM(I42:K42),IF(COUNTA(F42:H42)&gt;0,SUM(F42:H42),0))))</f>
        <v>5</v>
      </c>
      <c r="T42" s="232"/>
      <c r="U42" s="401"/>
    </row>
    <row r="43" spans="1:23" ht="21.75" customHeight="1">
      <c r="A43" s="404"/>
      <c r="B43" s="405"/>
      <c r="C43" s="405"/>
      <c r="D43" s="405"/>
      <c r="E43" s="405"/>
      <c r="F43" s="405"/>
      <c r="G43" s="405"/>
      <c r="H43" s="405"/>
      <c r="I43" s="405"/>
      <c r="J43" s="405"/>
      <c r="K43" s="405"/>
      <c r="L43" s="405"/>
      <c r="M43" s="405"/>
      <c r="N43" s="405"/>
      <c r="O43" s="405"/>
      <c r="P43" s="405"/>
      <c r="Q43" s="405"/>
      <c r="R43" s="405"/>
      <c r="S43" s="405"/>
      <c r="T43" s="405"/>
      <c r="U43" s="407"/>
    </row>
    <row r="44" spans="1:23" ht="110.1" customHeight="1">
      <c r="A44" s="400" t="s">
        <v>380</v>
      </c>
      <c r="B44" s="391" t="s">
        <v>417</v>
      </c>
      <c r="C44" s="393" t="s">
        <v>418</v>
      </c>
      <c r="D44" s="163" t="s">
        <v>551</v>
      </c>
      <c r="E44" s="395" t="s">
        <v>420</v>
      </c>
      <c r="F44" s="164">
        <v>10</v>
      </c>
      <c r="G44" s="164">
        <v>10</v>
      </c>
      <c r="H44" s="165">
        <v>10</v>
      </c>
      <c r="I44" s="165">
        <v>10</v>
      </c>
      <c r="J44" s="165">
        <v>10</v>
      </c>
      <c r="K44" s="165">
        <v>10</v>
      </c>
      <c r="L44" s="165">
        <v>10</v>
      </c>
      <c r="M44" s="165">
        <v>10</v>
      </c>
      <c r="N44" s="165">
        <v>10</v>
      </c>
      <c r="O44" s="165">
        <v>10</v>
      </c>
      <c r="P44" s="165">
        <v>10</v>
      </c>
      <c r="Q44" s="165">
        <v>10</v>
      </c>
      <c r="R44" s="166">
        <f>SUM(F44:Q44)</f>
        <v>120</v>
      </c>
      <c r="S44" s="31">
        <f>SUM(R44)</f>
        <v>120</v>
      </c>
      <c r="T44" s="397">
        <f>R44-R45</f>
        <v>100</v>
      </c>
      <c r="U44" s="401">
        <f>R45/S44</f>
        <v>0.16666666666666666</v>
      </c>
    </row>
    <row r="45" spans="1:23" ht="110.1" customHeight="1">
      <c r="A45" s="400"/>
      <c r="B45" s="392"/>
      <c r="C45" s="394"/>
      <c r="D45" s="167" t="s">
        <v>419</v>
      </c>
      <c r="E45" s="396"/>
      <c r="F45" s="31">
        <v>6</v>
      </c>
      <c r="G45" s="31">
        <v>7</v>
      </c>
      <c r="H45" s="168">
        <v>7</v>
      </c>
      <c r="I45" s="169"/>
      <c r="J45" s="169"/>
      <c r="K45" s="168"/>
      <c r="L45" s="169"/>
      <c r="M45" s="169"/>
      <c r="N45" s="168"/>
      <c r="O45" s="169"/>
      <c r="P45" s="169"/>
      <c r="Q45" s="168"/>
      <c r="R45" s="166">
        <f>SUM(F45:Q45)</f>
        <v>20</v>
      </c>
      <c r="S45" s="31">
        <f>IF(COUNTA(O45:Q45)&gt;0,SUM(O45:Q45),IF(COUNTA(L45:N45)&gt;0,SUM(L45:N45),IF(COUNTA(I45:K45)&gt;0,SUM(I45:K45),IF(COUNTA(F45:H45)&gt;0,SUM(F45:H45),0))))</f>
        <v>20</v>
      </c>
      <c r="T45" s="232"/>
      <c r="U45" s="401"/>
    </row>
    <row r="46" spans="1:23" ht="23.25" customHeight="1">
      <c r="A46" s="404"/>
      <c r="B46" s="405"/>
      <c r="C46" s="405"/>
      <c r="D46" s="405"/>
      <c r="E46" s="405"/>
      <c r="F46" s="405"/>
      <c r="G46" s="405"/>
      <c r="H46" s="405"/>
      <c r="I46" s="405"/>
      <c r="J46" s="405"/>
      <c r="K46" s="405"/>
      <c r="L46" s="405"/>
      <c r="M46" s="405"/>
      <c r="N46" s="405"/>
      <c r="O46" s="405"/>
      <c r="P46" s="405"/>
      <c r="Q46" s="405"/>
      <c r="R46" s="405"/>
      <c r="S46" s="405"/>
      <c r="T46" s="405"/>
      <c r="U46" s="407"/>
    </row>
    <row r="47" spans="1:23" ht="110.1" customHeight="1">
      <c r="A47" s="398" t="s">
        <v>173</v>
      </c>
      <c r="B47" s="391" t="s">
        <v>421</v>
      </c>
      <c r="C47" s="393" t="s">
        <v>422</v>
      </c>
      <c r="D47" s="163" t="s">
        <v>552</v>
      </c>
      <c r="E47" s="395" t="s">
        <v>424</v>
      </c>
      <c r="F47" s="164">
        <v>0</v>
      </c>
      <c r="G47" s="164">
        <v>0</v>
      </c>
      <c r="H47" s="165">
        <v>1</v>
      </c>
      <c r="I47" s="165">
        <v>0</v>
      </c>
      <c r="J47" s="165">
        <v>0</v>
      </c>
      <c r="K47" s="165">
        <v>1</v>
      </c>
      <c r="L47" s="165">
        <v>0</v>
      </c>
      <c r="M47" s="165">
        <v>0</v>
      </c>
      <c r="N47" s="165">
        <v>1</v>
      </c>
      <c r="O47" s="165">
        <v>0</v>
      </c>
      <c r="P47" s="165">
        <v>0</v>
      </c>
      <c r="Q47" s="165">
        <v>1</v>
      </c>
      <c r="R47" s="166">
        <f>SUM(F47:Q47)</f>
        <v>4</v>
      </c>
      <c r="S47" s="31">
        <f>SUM(R47)</f>
        <v>4</v>
      </c>
      <c r="T47" s="397">
        <f>R47-R48</f>
        <v>3</v>
      </c>
      <c r="U47" s="401">
        <f>R48/S47</f>
        <v>0.25</v>
      </c>
    </row>
    <row r="48" spans="1:23" ht="110.1" customHeight="1">
      <c r="A48" s="399"/>
      <c r="B48" s="392"/>
      <c r="C48" s="394"/>
      <c r="D48" s="167" t="s">
        <v>423</v>
      </c>
      <c r="E48" s="396"/>
      <c r="F48" s="31">
        <v>0</v>
      </c>
      <c r="G48" s="31">
        <v>0</v>
      </c>
      <c r="H48" s="168">
        <v>1</v>
      </c>
      <c r="I48" s="169"/>
      <c r="J48" s="169"/>
      <c r="K48" s="168"/>
      <c r="L48" s="169"/>
      <c r="M48" s="169"/>
      <c r="N48" s="168"/>
      <c r="O48" s="169"/>
      <c r="P48" s="169"/>
      <c r="Q48" s="168"/>
      <c r="R48" s="166">
        <f>SUM(F48:Q48)</f>
        <v>1</v>
      </c>
      <c r="S48" s="31">
        <f>IF(COUNTA(O48:Q48)&gt;0,SUM(O48:Q48),IF(COUNTA(L48:N48)&gt;0,SUM(L48:N48),IF(COUNTA(I48:K48)&gt;0,SUM(I48:K48),IF(COUNTA(F48:H48)&gt;0,SUM(F48:H48),0))))</f>
        <v>1</v>
      </c>
      <c r="T48" s="232"/>
      <c r="U48" s="401"/>
    </row>
    <row r="49" spans="1:21" ht="20.25" customHeight="1">
      <c r="A49" s="404"/>
      <c r="B49" s="405"/>
      <c r="C49" s="405"/>
      <c r="D49" s="405"/>
      <c r="E49" s="405"/>
      <c r="F49" s="405"/>
      <c r="G49" s="405"/>
      <c r="H49" s="405"/>
      <c r="I49" s="405"/>
      <c r="J49" s="405"/>
      <c r="K49" s="405"/>
      <c r="L49" s="405"/>
      <c r="M49" s="405"/>
      <c r="N49" s="405"/>
      <c r="O49" s="405"/>
      <c r="P49" s="405"/>
      <c r="Q49" s="405"/>
      <c r="R49" s="405"/>
      <c r="S49" s="405"/>
      <c r="T49" s="405"/>
      <c r="U49" s="407"/>
    </row>
    <row r="50" spans="1:21" ht="110.1" customHeight="1">
      <c r="A50" s="398" t="s">
        <v>174</v>
      </c>
      <c r="B50" s="391" t="s">
        <v>425</v>
      </c>
      <c r="C50" s="393" t="s">
        <v>426</v>
      </c>
      <c r="D50" s="177" t="s">
        <v>553</v>
      </c>
      <c r="E50" s="395" t="s">
        <v>429</v>
      </c>
      <c r="F50" s="164">
        <v>0</v>
      </c>
      <c r="G50" s="164">
        <v>0</v>
      </c>
      <c r="H50" s="165">
        <v>0</v>
      </c>
      <c r="I50" s="165">
        <v>0</v>
      </c>
      <c r="J50" s="165">
        <v>0</v>
      </c>
      <c r="K50" s="165">
        <v>1</v>
      </c>
      <c r="L50" s="165">
        <v>0</v>
      </c>
      <c r="M50" s="165">
        <v>0</v>
      </c>
      <c r="N50" s="165">
        <v>1</v>
      </c>
      <c r="O50" s="165">
        <v>0</v>
      </c>
      <c r="P50" s="165">
        <v>0</v>
      </c>
      <c r="Q50" s="165">
        <v>1</v>
      </c>
      <c r="R50" s="166">
        <f>SUM(F50:Q50)</f>
        <v>3</v>
      </c>
      <c r="S50" s="31">
        <f>SUM(R50)</f>
        <v>3</v>
      </c>
      <c r="T50" s="885">
        <f>R50-R51</f>
        <v>3</v>
      </c>
      <c r="U50" s="883">
        <f>R51/S50</f>
        <v>0</v>
      </c>
    </row>
    <row r="51" spans="1:21" ht="110.1" customHeight="1">
      <c r="A51" s="399"/>
      <c r="B51" s="392"/>
      <c r="C51" s="394"/>
      <c r="D51" s="179" t="s">
        <v>427</v>
      </c>
      <c r="E51" s="396"/>
      <c r="F51" s="31">
        <v>0</v>
      </c>
      <c r="G51" s="31">
        <v>0</v>
      </c>
      <c r="H51" s="168">
        <v>0</v>
      </c>
      <c r="I51" s="169"/>
      <c r="J51" s="169"/>
      <c r="K51" s="168"/>
      <c r="L51" s="169"/>
      <c r="M51" s="169"/>
      <c r="N51" s="168"/>
      <c r="O51" s="169"/>
      <c r="P51" s="169"/>
      <c r="Q51" s="168"/>
      <c r="R51" s="166">
        <f>SUM(F51:Q51)</f>
        <v>0</v>
      </c>
      <c r="S51" s="31">
        <f>IF(COUNTA(O51:Q51)&gt;0,SUM(O51:Q51),IF(COUNTA(L51:N51)&gt;0,SUM(L51:N51),IF(COUNTA(I51:K51)&gt;0,SUM(I51:K51),IF(COUNTA(F51:H51)&gt;0,SUM(F51:H51),0))))</f>
        <v>0</v>
      </c>
      <c r="T51" s="886"/>
      <c r="U51" s="884"/>
    </row>
    <row r="52" spans="1:21" ht="18.75" customHeight="1">
      <c r="A52" s="404"/>
      <c r="B52" s="405"/>
      <c r="C52" s="405"/>
      <c r="D52" s="405"/>
      <c r="E52" s="405"/>
      <c r="F52" s="405"/>
      <c r="G52" s="405"/>
      <c r="H52" s="405"/>
      <c r="I52" s="405"/>
      <c r="J52" s="405"/>
      <c r="K52" s="405"/>
      <c r="L52" s="405"/>
      <c r="M52" s="405"/>
      <c r="N52" s="405"/>
      <c r="O52" s="405"/>
      <c r="P52" s="405"/>
      <c r="Q52" s="405"/>
      <c r="R52" s="405"/>
      <c r="S52" s="405"/>
      <c r="T52" s="405"/>
      <c r="U52" s="407"/>
    </row>
    <row r="53" spans="1:21" ht="110.1" customHeight="1">
      <c r="A53" s="398" t="s">
        <v>176</v>
      </c>
      <c r="B53" s="391" t="s">
        <v>430</v>
      </c>
      <c r="C53" s="393" t="s">
        <v>431</v>
      </c>
      <c r="D53" s="177" t="s">
        <v>554</v>
      </c>
      <c r="E53" s="395" t="s">
        <v>428</v>
      </c>
      <c r="F53" s="164">
        <v>0</v>
      </c>
      <c r="G53" s="164">
        <v>0</v>
      </c>
      <c r="H53" s="165">
        <v>0</v>
      </c>
      <c r="I53" s="165">
        <v>25</v>
      </c>
      <c r="J53" s="165">
        <v>25</v>
      </c>
      <c r="K53" s="165">
        <v>25</v>
      </c>
      <c r="L53" s="165">
        <v>25</v>
      </c>
      <c r="M53" s="165">
        <v>25</v>
      </c>
      <c r="N53" s="165">
        <v>25</v>
      </c>
      <c r="O53" s="165">
        <v>25</v>
      </c>
      <c r="P53" s="165">
        <v>25</v>
      </c>
      <c r="Q53" s="165">
        <v>25</v>
      </c>
      <c r="R53" s="166">
        <f>SUM(F53:Q53)</f>
        <v>225</v>
      </c>
      <c r="S53" s="31">
        <f>SUM(R53)</f>
        <v>225</v>
      </c>
      <c r="T53" s="397">
        <f>R53-R54</f>
        <v>225</v>
      </c>
      <c r="U53" s="401">
        <f>R54/S53</f>
        <v>0</v>
      </c>
    </row>
    <row r="54" spans="1:21" ht="110.1" customHeight="1">
      <c r="A54" s="399"/>
      <c r="B54" s="392"/>
      <c r="C54" s="394"/>
      <c r="D54" s="179" t="s">
        <v>555</v>
      </c>
      <c r="E54" s="396"/>
      <c r="F54" s="31">
        <v>0</v>
      </c>
      <c r="G54" s="31">
        <v>0</v>
      </c>
      <c r="H54" s="168">
        <v>0</v>
      </c>
      <c r="I54" s="169"/>
      <c r="J54" s="169"/>
      <c r="K54" s="168"/>
      <c r="L54" s="169"/>
      <c r="M54" s="169"/>
      <c r="N54" s="168"/>
      <c r="O54" s="169"/>
      <c r="P54" s="169"/>
      <c r="Q54" s="168"/>
      <c r="R54" s="166">
        <f>SUM(F54:Q54)</f>
        <v>0</v>
      </c>
      <c r="S54" s="31">
        <f>IF(COUNTA(O54:Q54)&gt;0,SUM(O54:Q54),IF(COUNTA(L54:N54)&gt;0,SUM(L54:N54),IF(COUNTA(I54:K54)&gt;0,SUM(I54:K54),IF(COUNTA(F54:H54)&gt;0,SUM(F54:H54),0))))</f>
        <v>0</v>
      </c>
      <c r="T54" s="232"/>
      <c r="U54" s="401"/>
    </row>
    <row r="55" spans="1:21" ht="21.75" customHeight="1">
      <c r="A55" s="404"/>
      <c r="B55" s="405"/>
      <c r="C55" s="405"/>
      <c r="D55" s="405"/>
      <c r="E55" s="405"/>
      <c r="F55" s="405"/>
      <c r="G55" s="405"/>
      <c r="H55" s="405"/>
      <c r="I55" s="405"/>
      <c r="J55" s="405"/>
      <c r="K55" s="405"/>
      <c r="L55" s="405"/>
      <c r="M55" s="405"/>
      <c r="N55" s="405"/>
      <c r="O55" s="405"/>
      <c r="P55" s="405"/>
      <c r="Q55" s="405"/>
      <c r="R55" s="405"/>
      <c r="S55" s="405"/>
      <c r="T55" s="405"/>
      <c r="U55" s="407"/>
    </row>
    <row r="56" spans="1:21" ht="110.1" customHeight="1">
      <c r="A56" s="398" t="s">
        <v>177</v>
      </c>
      <c r="B56" s="391" t="s">
        <v>432</v>
      </c>
      <c r="C56" s="393" t="s">
        <v>433</v>
      </c>
      <c r="D56" s="177" t="s">
        <v>556</v>
      </c>
      <c r="E56" s="395" t="s">
        <v>434</v>
      </c>
      <c r="F56" s="164">
        <v>30</v>
      </c>
      <c r="G56" s="164">
        <v>30</v>
      </c>
      <c r="H56" s="165">
        <v>30</v>
      </c>
      <c r="I56" s="165">
        <v>30</v>
      </c>
      <c r="J56" s="165">
        <v>30</v>
      </c>
      <c r="K56" s="165">
        <v>30</v>
      </c>
      <c r="L56" s="165">
        <v>30</v>
      </c>
      <c r="M56" s="165">
        <v>30</v>
      </c>
      <c r="N56" s="165">
        <v>30</v>
      </c>
      <c r="O56" s="165">
        <v>30</v>
      </c>
      <c r="P56" s="165">
        <v>30</v>
      </c>
      <c r="Q56" s="165">
        <v>30</v>
      </c>
      <c r="R56" s="166">
        <f>SUM(F56:Q56)</f>
        <v>360</v>
      </c>
      <c r="S56" s="31">
        <f>SUM(R56)</f>
        <v>360</v>
      </c>
      <c r="T56" s="397">
        <f>R56-R57</f>
        <v>270</v>
      </c>
      <c r="U56" s="401">
        <f>R57/S56</f>
        <v>0.25</v>
      </c>
    </row>
    <row r="57" spans="1:21" ht="110.1" customHeight="1">
      <c r="A57" s="399"/>
      <c r="B57" s="392"/>
      <c r="C57" s="394"/>
      <c r="D57" s="179" t="s">
        <v>557</v>
      </c>
      <c r="E57" s="396"/>
      <c r="F57" s="31">
        <v>30</v>
      </c>
      <c r="G57" s="31">
        <v>30</v>
      </c>
      <c r="H57" s="168">
        <v>30</v>
      </c>
      <c r="I57" s="169"/>
      <c r="J57" s="169"/>
      <c r="K57" s="168"/>
      <c r="L57" s="169"/>
      <c r="M57" s="169"/>
      <c r="N57" s="168"/>
      <c r="O57" s="169"/>
      <c r="P57" s="169"/>
      <c r="Q57" s="168"/>
      <c r="R57" s="166">
        <f>SUM(F57:Q57)</f>
        <v>90</v>
      </c>
      <c r="S57" s="31">
        <f>IF(COUNTA(O57:Q57)&gt;0,SUM(O57:Q57),IF(COUNTA(L57:N57)&gt;0,SUM(L57:N57),IF(COUNTA(I57:K57)&gt;0,SUM(I57:K57),IF(COUNTA(F57:H57)&gt;0,SUM(F57:H57),0))))</f>
        <v>90</v>
      </c>
      <c r="T57" s="232"/>
      <c r="U57" s="401"/>
    </row>
    <row r="58" spans="1:21" ht="17.25" customHeight="1">
      <c r="A58" s="201"/>
      <c r="B58" s="201"/>
      <c r="C58" s="201"/>
      <c r="D58" s="201"/>
      <c r="E58" s="201"/>
      <c r="F58" s="201"/>
      <c r="G58" s="201"/>
      <c r="H58" s="201"/>
      <c r="I58" s="201"/>
      <c r="J58" s="201"/>
      <c r="K58" s="201"/>
      <c r="L58" s="201"/>
      <c r="M58" s="201"/>
      <c r="N58" s="201"/>
      <c r="O58" s="201"/>
      <c r="P58" s="201"/>
      <c r="Q58" s="201"/>
      <c r="R58" s="201"/>
      <c r="S58" s="201"/>
      <c r="T58" s="201"/>
      <c r="U58" s="201"/>
    </row>
    <row r="59" spans="1:21" ht="93" customHeight="1">
      <c r="A59" s="440" t="s">
        <v>338</v>
      </c>
      <c r="B59" s="441" t="str">
        <f>FIN!B12</f>
        <v>Porcentaje de cobertura deagua potable, electricidad y saneamiento público en zonas prioritarias</v>
      </c>
      <c r="C59" s="442" t="str">
        <f>FIN!F20</f>
        <v>Porcentaje de cobertura deagua potable, electricidad y saneamiento público en zonas prioritarias</v>
      </c>
      <c r="D59" s="202" t="str">
        <f>FIN!F21</f>
        <v>Porcentaje de cobertura PROGRAMADA de agua potable, electricidad y saneamiento público en zonas prioritarias</v>
      </c>
      <c r="E59" s="443" t="str">
        <f>FIN!B17</f>
        <v>PCAPESPZP=(PCPAPESPZP/PCRAPESPZP)*100</v>
      </c>
      <c r="F59" s="429">
        <f>+R17+R41</f>
        <v>48</v>
      </c>
      <c r="G59" s="430"/>
      <c r="H59" s="430"/>
      <c r="I59" s="431"/>
      <c r="J59" s="445">
        <f>+F59+F60</f>
        <v>60</v>
      </c>
      <c r="K59" s="445"/>
      <c r="L59" s="446">
        <f>+R18+R42</f>
        <v>12</v>
      </c>
      <c r="M59" s="446"/>
      <c r="N59" s="447">
        <f>U17</f>
        <v>0.25</v>
      </c>
      <c r="O59" s="448"/>
      <c r="P59" s="448"/>
      <c r="Q59" s="449"/>
      <c r="R59" s="450">
        <f>SUM(N59,N60)/2</f>
        <v>0.25</v>
      </c>
      <c r="S59" s="451"/>
      <c r="T59" s="425">
        <f>-R59+100%</f>
        <v>0.75</v>
      </c>
      <c r="U59" s="426"/>
    </row>
    <row r="60" spans="1:21" ht="91.5" customHeight="1">
      <c r="A60" s="440"/>
      <c r="B60" s="441"/>
      <c r="C60" s="442"/>
      <c r="D60" s="203" t="str">
        <f>FIN!F22</f>
        <v>Porcentaje de cobertura REALIZADA de agua potable, electricidad y saneamiento público en zonas prioritarias</v>
      </c>
      <c r="E60" s="444"/>
      <c r="F60" s="429">
        <f>+R18+R42</f>
        <v>12</v>
      </c>
      <c r="G60" s="430"/>
      <c r="H60" s="430"/>
      <c r="I60" s="431"/>
      <c r="J60" s="445"/>
      <c r="K60" s="445"/>
      <c r="L60" s="446"/>
      <c r="M60" s="446"/>
      <c r="N60" s="432">
        <f>U41</f>
        <v>0.25</v>
      </c>
      <c r="O60" s="433"/>
      <c r="P60" s="433"/>
      <c r="Q60" s="434"/>
      <c r="R60" s="452"/>
      <c r="S60" s="453"/>
      <c r="T60" s="427"/>
      <c r="U60" s="428"/>
    </row>
    <row r="61" spans="1:21" ht="15.75" customHeight="1">
      <c r="A61" s="204"/>
      <c r="B61" s="204"/>
      <c r="C61" s="204"/>
      <c r="D61" s="204"/>
      <c r="E61" s="204"/>
      <c r="F61" s="204"/>
      <c r="G61" s="204"/>
      <c r="H61" s="204"/>
      <c r="I61" s="204"/>
      <c r="J61" s="204"/>
      <c r="K61" s="204"/>
      <c r="L61" s="204"/>
      <c r="M61" s="204"/>
      <c r="N61" s="204"/>
      <c r="O61" s="204"/>
      <c r="P61" s="204"/>
      <c r="Q61" s="204"/>
      <c r="R61" s="204"/>
      <c r="S61" s="204"/>
      <c r="T61" s="204"/>
      <c r="U61" s="204"/>
    </row>
    <row r="62" spans="1:21" ht="144" customHeight="1">
      <c r="A62" s="454" t="s">
        <v>224</v>
      </c>
      <c r="B62" s="441" t="str">
        <f>PROPOSITO!B12</f>
        <v>porcentaje de disponibilidad de recursos básicos como agua potable, electricidad y conectividad digital, y que promuevan la seguridad y el bienestar de la población para la población en sus tres localiodades .</v>
      </c>
      <c r="C62" s="442" t="str">
        <f>PROPOSITO!F20</f>
        <v>Porcentaje de disponibilidad de recursos básicos como agua potable, electricidad y conectividad digital, y que promuevan la seguridad y el bienestar de la población para la población en sus tres localiodades .</v>
      </c>
      <c r="D62" s="202" t="str">
        <f>PROPOSITO!F21</f>
        <v>Porcentaje de disponibilidad de recursos PROGRAMADOS básicos como agua potable, electricidad y conectividad digital, y que promuevan la seguridad y el bienestar de la población para la población en sus tres localiodades .</v>
      </c>
      <c r="E62" s="443" t="str">
        <f>PROPOSITO!B17</f>
        <v>PDRBAPECDPSPTL=(PDRPBAPECDPSPTL/PDRRBAPECDPSPTL)*100</v>
      </c>
      <c r="F62" s="429">
        <f>+R20+R23+R26+R29+R32+R35+R38</f>
        <v>2840</v>
      </c>
      <c r="G62" s="430"/>
      <c r="H62" s="430"/>
      <c r="I62" s="431"/>
      <c r="J62" s="445">
        <f>+F62+F63</f>
        <v>3552</v>
      </c>
      <c r="K62" s="445"/>
      <c r="L62" s="446">
        <f>+R21+R24+R27+R30++R33+R36+R39+R45+R48+R51+R54+R57</f>
        <v>847</v>
      </c>
      <c r="M62" s="446"/>
      <c r="N62" s="455">
        <f>+U20+U26+U29+U32+U38+U35</f>
        <v>1.4430555555555555</v>
      </c>
      <c r="O62" s="456"/>
      <c r="P62" s="456"/>
      <c r="Q62" s="457"/>
      <c r="R62" s="450">
        <f>SUM(N62,N63)/12</f>
        <v>0.17581018518518518</v>
      </c>
      <c r="S62" s="451"/>
      <c r="T62" s="425">
        <f>-R62+100%</f>
        <v>0.82418981481481479</v>
      </c>
      <c r="U62" s="426"/>
    </row>
    <row r="63" spans="1:21" ht="142.5" customHeight="1">
      <c r="A63" s="454"/>
      <c r="B63" s="441"/>
      <c r="C63" s="442"/>
      <c r="D63" s="203" t="str">
        <f>PROPOSITO!F22</f>
        <v>Porcentaje de disponibilidad de recursos PROGRAMADOS básicos como agua potable, electricidad y conectividad digital, y que promuevan la seguridad y el bienestar de la población para la población en sus tres localiodades .</v>
      </c>
      <c r="E63" s="444"/>
      <c r="F63" s="429">
        <f>+R44+R47+R50+R53+R56</f>
        <v>712</v>
      </c>
      <c r="G63" s="430"/>
      <c r="H63" s="430"/>
      <c r="I63" s="431"/>
      <c r="J63" s="445"/>
      <c r="K63" s="445"/>
      <c r="L63" s="446"/>
      <c r="M63" s="446"/>
      <c r="N63" s="437">
        <f>+U44+U47+U50+U53+U56</f>
        <v>0.66666666666666663</v>
      </c>
      <c r="O63" s="438"/>
      <c r="P63" s="438"/>
      <c r="Q63" s="439"/>
      <c r="R63" s="452"/>
      <c r="S63" s="453"/>
      <c r="T63" s="427"/>
      <c r="U63" s="428"/>
    </row>
    <row r="64" spans="1:21" ht="84.75" customHeight="1"/>
    <row r="65" spans="3:3" ht="89.25" customHeight="1">
      <c r="C65">
        <f>+L59+R18+R42</f>
        <v>24</v>
      </c>
    </row>
    <row r="66" spans="3:3" ht="17.25" customHeight="1"/>
    <row r="67" spans="3:3" ht="69.75" customHeight="1"/>
    <row r="68" spans="3:3" ht="96" customHeight="1"/>
    <row r="69" spans="3:3" ht="18.75" customHeight="1"/>
    <row r="70" spans="3:3" ht="78.75" customHeight="1"/>
    <row r="71" spans="3:3" ht="89.25" customHeight="1"/>
    <row r="72" spans="3:3" ht="16.5" customHeight="1"/>
    <row r="73" spans="3:3" ht="77.25" customHeight="1"/>
    <row r="74" spans="3:3" ht="87.75" customHeight="1"/>
    <row r="75" spans="3:3" ht="15.75" customHeight="1"/>
    <row r="76" spans="3:3" ht="87.75" customHeight="1"/>
    <row r="77" spans="3:3" ht="18" customHeight="1"/>
    <row r="78" spans="3:3" ht="83.25" customHeight="1"/>
    <row r="79" spans="3:3" ht="97.5" customHeight="1"/>
    <row r="80" spans="3:3" ht="17.25" customHeight="1"/>
    <row r="81" ht="88.5" customHeight="1"/>
    <row r="82" ht="89.25" customHeight="1"/>
    <row r="83" ht="19.5" customHeight="1"/>
    <row r="84" ht="93.75" customHeight="1"/>
    <row r="85" ht="90.75" customHeight="1"/>
    <row r="86" ht="16.5" customHeight="1"/>
    <row r="87" ht="82.5" customHeight="1"/>
    <row r="88" ht="97.5" customHeight="1"/>
    <row r="89" ht="20.25" customHeight="1"/>
    <row r="90" ht="84" customHeight="1"/>
    <row r="91" ht="90.75" customHeight="1"/>
    <row r="92" ht="19.5" customHeight="1"/>
    <row r="93" ht="90" customHeight="1"/>
    <row r="94" ht="105" customHeight="1"/>
    <row r="95" ht="20.25" customHeight="1"/>
    <row r="96" ht="82.5" customHeight="1"/>
    <row r="97" ht="78" customHeight="1"/>
    <row r="98" ht="21" customHeight="1"/>
    <row r="99" ht="88.5" customHeight="1"/>
    <row r="100" ht="90.75" customHeight="1"/>
    <row r="101" ht="21.75" customHeight="1"/>
    <row r="102" ht="83.25" customHeight="1"/>
    <row r="103" ht="89.25" customHeight="1"/>
    <row r="104" ht="17.25" customHeight="1"/>
    <row r="105" ht="89.25" customHeight="1"/>
    <row r="106" ht="93.75" customHeight="1"/>
    <row r="107" ht="17.25" customHeight="1"/>
    <row r="108" ht="81.75" customHeight="1"/>
    <row r="109" ht="83.25" customHeight="1"/>
    <row r="110" ht="21" customHeight="1"/>
    <row r="111" ht="87.75" customHeight="1"/>
    <row r="112" ht="99.75" customHeight="1"/>
    <row r="113" ht="24.75" customHeight="1"/>
    <row r="114" ht="75.75" customHeight="1"/>
    <row r="115" ht="91.5" customHeight="1"/>
    <row r="116" ht="18.75" customHeight="1"/>
    <row r="117" ht="90.75" customHeight="1"/>
    <row r="118" ht="102" customHeight="1"/>
    <row r="119" ht="17.25" customHeight="1"/>
    <row r="120" ht="77.25" customHeight="1"/>
    <row r="121" ht="105" customHeight="1"/>
    <row r="122" ht="45.75" customHeight="1"/>
    <row r="123" ht="63.75" customHeight="1"/>
    <row r="124" ht="66" customHeight="1"/>
    <row r="125" ht="21.75" customHeight="1"/>
    <row r="126" ht="36.75" customHeight="1"/>
    <row r="127" ht="57" customHeight="1"/>
    <row r="128" ht="76.5" customHeight="1"/>
    <row r="129" ht="23.25" customHeight="1"/>
    <row r="130" ht="37.5" customHeight="1"/>
    <row r="131" ht="62.25" customHeight="1"/>
    <row r="132" ht="64.5" customHeight="1"/>
    <row r="133" ht="28.5" customHeight="1"/>
    <row r="134" ht="51.75" customHeight="1"/>
    <row r="135" ht="61.5" customHeight="1"/>
    <row r="136" ht="77.25" customHeight="1"/>
    <row r="137" ht="24.75" customHeight="1"/>
    <row r="138" ht="42.75" customHeight="1"/>
    <row r="139" ht="72" customHeight="1"/>
    <row r="140" ht="81" customHeight="1"/>
    <row r="141" ht="25.5" customHeight="1"/>
    <row r="142" ht="19.5" customHeight="1"/>
    <row r="145" ht="62.25" customHeight="1"/>
    <row r="146" ht="93" customHeight="1"/>
    <row r="147" ht="23.25" customHeight="1"/>
    <row r="148" ht="34.5" customHeight="1"/>
    <row r="149" ht="69.75" customHeight="1"/>
    <row r="150" ht="84" customHeight="1"/>
    <row r="151" ht="23.25" customHeight="1"/>
    <row r="152" ht="39.75" customHeight="1"/>
    <row r="153" ht="72.75" customHeight="1"/>
    <row r="154" ht="83.25" customHeight="1"/>
    <row r="155" ht="23.25" customHeight="1"/>
    <row r="156" ht="42.75" customHeight="1"/>
    <row r="157" ht="71.25" customHeight="1"/>
    <row r="158" ht="83.25" customHeight="1"/>
    <row r="159" ht="18.75" customHeight="1"/>
    <row r="160" ht="45.75" customHeight="1"/>
    <row r="161" ht="70.5" customHeight="1"/>
    <row r="162" ht="75.75" customHeight="1"/>
    <row r="163" ht="21" customHeight="1"/>
    <row r="164" ht="39" customHeight="1"/>
    <row r="165" ht="67.5" customHeight="1"/>
    <row r="166" ht="75.75" customHeight="1"/>
    <row r="167" ht="26.25" customHeight="1"/>
    <row r="168" ht="34.5" customHeight="1"/>
    <row r="169" ht="74.25" customHeight="1"/>
    <row r="170" ht="82.5" customHeight="1"/>
    <row r="171" ht="30.75" customHeight="1"/>
    <row r="172" ht="45" customHeight="1"/>
    <row r="173" ht="63.75" customHeight="1"/>
    <row r="174" ht="74.25" customHeight="1"/>
    <row r="175" ht="23.25" customHeight="1"/>
    <row r="176" ht="39" customHeight="1"/>
    <row r="177" ht="64.5" customHeight="1"/>
    <row r="178" ht="76.5" customHeight="1"/>
    <row r="179" ht="24" customHeight="1"/>
    <row r="180" ht="35.25" customHeight="1"/>
    <row r="181" ht="72" customHeight="1"/>
    <row r="182" ht="97.5" customHeight="1"/>
    <row r="183" ht="33" customHeight="1"/>
    <row r="184" ht="32.25" customHeight="1"/>
    <row r="185" ht="72.75" customHeight="1"/>
    <row r="186" ht="83.25" customHeight="1"/>
  </sheetData>
  <dataConsolidate/>
  <mergeCells count="160">
    <mergeCell ref="T62:U63"/>
    <mergeCell ref="F63:I63"/>
    <mergeCell ref="N63:Q63"/>
    <mergeCell ref="A59:A60"/>
    <mergeCell ref="B59:B60"/>
    <mergeCell ref="C59:C60"/>
    <mergeCell ref="E59:E60"/>
    <mergeCell ref="F59:I59"/>
    <mergeCell ref="J59:K60"/>
    <mergeCell ref="L59:M60"/>
    <mergeCell ref="N59:Q59"/>
    <mergeCell ref="R59:S60"/>
    <mergeCell ref="A62:A63"/>
    <mergeCell ref="B62:B63"/>
    <mergeCell ref="C62:C63"/>
    <mergeCell ref="E62:E63"/>
    <mergeCell ref="F62:I62"/>
    <mergeCell ref="J62:K63"/>
    <mergeCell ref="L62:M63"/>
    <mergeCell ref="N62:Q62"/>
    <mergeCell ref="R62:S63"/>
    <mergeCell ref="A20:A21"/>
    <mergeCell ref="A23:A24"/>
    <mergeCell ref="E17:E18"/>
    <mergeCell ref="T38:T39"/>
    <mergeCell ref="U35:U36"/>
    <mergeCell ref="A35:A36"/>
    <mergeCell ref="B35:B36"/>
    <mergeCell ref="C35:C36"/>
    <mergeCell ref="E35:E36"/>
    <mergeCell ref="T35:T36"/>
    <mergeCell ref="A32:A33"/>
    <mergeCell ref="B32:B33"/>
    <mergeCell ref="C32:C33"/>
    <mergeCell ref="T32:T33"/>
    <mergeCell ref="U32:U33"/>
    <mergeCell ref="E38:E39"/>
    <mergeCell ref="C26:C27"/>
    <mergeCell ref="T23:T24"/>
    <mergeCell ref="U23:U24"/>
    <mergeCell ref="T26:T27"/>
    <mergeCell ref="U26:U27"/>
    <mergeCell ref="H15:H16"/>
    <mergeCell ref="I15:K15"/>
    <mergeCell ref="L15:L16"/>
    <mergeCell ref="E23:E24"/>
    <mergeCell ref="U17:U18"/>
    <mergeCell ref="T17:T18"/>
    <mergeCell ref="T59:U60"/>
    <mergeCell ref="F60:I60"/>
    <mergeCell ref="N60:Q60"/>
    <mergeCell ref="U20:U21"/>
    <mergeCell ref="E20:E21"/>
    <mergeCell ref="M15:M16"/>
    <mergeCell ref="N15:N16"/>
    <mergeCell ref="O15:O16"/>
    <mergeCell ref="P15:P16"/>
    <mergeCell ref="Q15:Q16"/>
    <mergeCell ref="A43:U43"/>
    <mergeCell ref="U41:U42"/>
    <mergeCell ref="A55:U55"/>
    <mergeCell ref="U50:U51"/>
    <mergeCell ref="A50:A51"/>
    <mergeCell ref="B50:B51"/>
    <mergeCell ref="C50:C51"/>
    <mergeCell ref="E50:E51"/>
    <mergeCell ref="R14:R16"/>
    <mergeCell ref="S14:S16"/>
    <mergeCell ref="T14:T16"/>
    <mergeCell ref="U14:U16"/>
    <mergeCell ref="B20:B21"/>
    <mergeCell ref="C20:C21"/>
    <mergeCell ref="B17:B18"/>
    <mergeCell ref="C17:C18"/>
    <mergeCell ref="A26:A27"/>
    <mergeCell ref="A25:U25"/>
    <mergeCell ref="A17:A18"/>
    <mergeCell ref="B23:B24"/>
    <mergeCell ref="C23:C24"/>
    <mergeCell ref="B26:B27"/>
    <mergeCell ref="A19:U19"/>
    <mergeCell ref="A22:U22"/>
    <mergeCell ref="A14:A16"/>
    <mergeCell ref="B14:B16"/>
    <mergeCell ref="C14:C16"/>
    <mergeCell ref="D14:D16"/>
    <mergeCell ref="E14:E16"/>
    <mergeCell ref="F14:Q14"/>
    <mergeCell ref="F15:F16"/>
    <mergeCell ref="G15:G16"/>
    <mergeCell ref="T20:T21"/>
    <mergeCell ref="C53:C54"/>
    <mergeCell ref="E53:E54"/>
    <mergeCell ref="T53:T54"/>
    <mergeCell ref="U53:U54"/>
    <mergeCell ref="T44:T45"/>
    <mergeCell ref="E47:E48"/>
    <mergeCell ref="T47:T48"/>
    <mergeCell ref="U47:U48"/>
    <mergeCell ref="T50:T51"/>
    <mergeCell ref="A46:U46"/>
    <mergeCell ref="A47:A48"/>
    <mergeCell ref="B47:B48"/>
    <mergeCell ref="C47:C48"/>
    <mergeCell ref="B53:B54"/>
    <mergeCell ref="U44:U45"/>
    <mergeCell ref="U56:U57"/>
    <mergeCell ref="E32:E33"/>
    <mergeCell ref="E26:E27"/>
    <mergeCell ref="E29:E30"/>
    <mergeCell ref="A29:A30"/>
    <mergeCell ref="B29:B30"/>
    <mergeCell ref="C29:C30"/>
    <mergeCell ref="A28:U28"/>
    <mergeCell ref="A31:U31"/>
    <mergeCell ref="A34:U34"/>
    <mergeCell ref="A37:U37"/>
    <mergeCell ref="A40:U40"/>
    <mergeCell ref="U38:U39"/>
    <mergeCell ref="A38:A39"/>
    <mergeCell ref="B38:B39"/>
    <mergeCell ref="C38:C39"/>
    <mergeCell ref="A49:U49"/>
    <mergeCell ref="A52:U52"/>
    <mergeCell ref="A53:A54"/>
    <mergeCell ref="T29:T30"/>
    <mergeCell ref="U29:U30"/>
    <mergeCell ref="A41:A42"/>
    <mergeCell ref="B41:B42"/>
    <mergeCell ref="C41:C42"/>
    <mergeCell ref="E41:E42"/>
    <mergeCell ref="T41:T42"/>
    <mergeCell ref="A56:A57"/>
    <mergeCell ref="B56:B57"/>
    <mergeCell ref="C56:C57"/>
    <mergeCell ref="E56:E57"/>
    <mergeCell ref="T56:T57"/>
    <mergeCell ref="A44:A45"/>
    <mergeCell ref="B44:B45"/>
    <mergeCell ref="C44:C45"/>
    <mergeCell ref="E44:E45"/>
    <mergeCell ref="A1:U1"/>
    <mergeCell ref="A2:U2"/>
    <mergeCell ref="A5:U5"/>
    <mergeCell ref="F9:U9"/>
    <mergeCell ref="F10:U10"/>
    <mergeCell ref="E11:I11"/>
    <mergeCell ref="E12:U12"/>
    <mergeCell ref="E13:U13"/>
    <mergeCell ref="J11:L11"/>
    <mergeCell ref="M11:U11"/>
    <mergeCell ref="A8:E8"/>
    <mergeCell ref="A9:E9"/>
    <mergeCell ref="A10:E10"/>
    <mergeCell ref="A11:D11"/>
    <mergeCell ref="A12:D12"/>
    <mergeCell ref="A13:D13"/>
    <mergeCell ref="F8:U8"/>
    <mergeCell ref="A6:U6"/>
    <mergeCell ref="F7:L7"/>
  </mergeCells>
  <conditionalFormatting sqref="W17:W18">
    <cfRule type="colorScale" priority="1">
      <colorScale>
        <cfvo type="percent" val="25"/>
        <cfvo type="percent" val="50"/>
        <cfvo type="percent" val="75"/>
        <color rgb="FFF8696B"/>
        <color rgb="FFFFEB84"/>
        <color rgb="FF63BE7B"/>
      </colorScale>
    </cfRule>
  </conditionalFormatting>
  <pageMargins left="1" right="1" top="1" bottom="1" header="0.5" footer="0.5"/>
  <pageSetup scale="1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32</vt:i4>
      </vt:variant>
      <vt:variant>
        <vt:lpstr>Rangos con nombre</vt:lpstr>
      </vt:variant>
      <vt:variant>
        <vt:i4>6</vt:i4>
      </vt:variant>
    </vt:vector>
  </HeadingPairs>
  <TitlesOfParts>
    <vt:vector size="38" baseType="lpstr">
      <vt:lpstr>ANEXO 1 </vt:lpstr>
      <vt:lpstr>ANEXO 1.1</vt:lpstr>
      <vt:lpstr>ANEXO 2. DEFINICION DEL PROBLE</vt:lpstr>
      <vt:lpstr>ANEXO 3. ANALISIS DE INVOLUCRAD</vt:lpstr>
      <vt:lpstr>ANEXO 4. ARBOL DE PROBLEMAS</vt:lpstr>
      <vt:lpstr>ANEXO 5. ARBOL DE OBJETIVOS</vt:lpstr>
      <vt:lpstr>ANEXO VII. ESTRC. ANAL. PRG.P.P</vt:lpstr>
      <vt:lpstr>ANEXO 6. ANALISIS ALTERNATIVAS</vt:lpstr>
      <vt:lpstr>CALENDARIZACION</vt:lpstr>
      <vt:lpstr>FORMATO 2. POA - MIR</vt:lpstr>
      <vt:lpstr>FIN</vt:lpstr>
      <vt:lpstr>PROPOSITO</vt:lpstr>
      <vt:lpstr>NO SE EDITA</vt:lpstr>
      <vt:lpstr>C1</vt:lpstr>
      <vt:lpstr>A1 C1 </vt:lpstr>
      <vt:lpstr>A2 C1</vt:lpstr>
      <vt:lpstr>A3 C1</vt:lpstr>
      <vt:lpstr>A4 C1</vt:lpstr>
      <vt:lpstr>A5 C1 </vt:lpstr>
      <vt:lpstr>A6 C1</vt:lpstr>
      <vt:lpstr>A7 C1</vt:lpstr>
      <vt:lpstr>C2</vt:lpstr>
      <vt:lpstr>A1 C2 </vt:lpstr>
      <vt:lpstr>A2 C2</vt:lpstr>
      <vt:lpstr>A3 C2</vt:lpstr>
      <vt:lpstr>A4 C2</vt:lpstr>
      <vt:lpstr>A5 C2 </vt:lpstr>
      <vt:lpstr>REPORTE TRIMESTRAL</vt:lpstr>
      <vt:lpstr>ALINEACION AL PED</vt:lpstr>
      <vt:lpstr>COMP ACT EXTEMPORANEAS</vt:lpstr>
      <vt:lpstr>AE2</vt:lpstr>
      <vt:lpstr>AE1</vt:lpstr>
      <vt:lpstr>'A3 C2'!Área_de_impresión</vt:lpstr>
      <vt:lpstr>'ANEXO 1 '!Área_de_impresión</vt:lpstr>
      <vt:lpstr>'ANEXO 1.1'!Área_de_impresión</vt:lpstr>
      <vt:lpstr>'ANEXO 2. DEFINICION DEL PROBLE'!Área_de_impresión</vt:lpstr>
      <vt:lpstr>'ANEXO VII. ESTRC. ANAL. PRG.P.P'!Área_de_impresión</vt:lpstr>
      <vt:lpstr>'FORMATO 2. POA - MIR'!Área_de_impresión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Planeacion</cp:lastModifiedBy>
  <cp:lastPrinted>2026-04-17T18:45:38Z</cp:lastPrinted>
  <dcterms:created xsi:type="dcterms:W3CDTF">2024-11-28T16:02:21Z</dcterms:created>
  <dcterms:modified xsi:type="dcterms:W3CDTF">2026-04-20T17:00:43Z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