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6.xml" ContentType="application/vnd.openxmlformats-officedocument.drawing+xml"/>
  <Override PartName="/xl/drawings/drawing2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24226"/>
  <mc:AlternateContent xmlns:mc="http://schemas.openxmlformats.org/markup-compatibility/2006">
    <mc:Choice Requires="x15">
      <x15ac:absPath xmlns:x15ac="http://schemas.microsoft.com/office/spreadsheetml/2010/11/ac" url="C:\Users\sopor\Desktop\2026\ASEH 1ER TRIMESTRE\1.9.4 MML_ZAP_01_2026\"/>
    </mc:Choice>
  </mc:AlternateContent>
  <xr:revisionPtr revIDLastSave="0" documentId="8_{5CC03F93-2FFA-4093-86CD-16EB6400119F}" xr6:coauthVersionLast="43" xr6:coauthVersionMax="43" xr10:uidLastSave="{00000000-0000-0000-0000-000000000000}"/>
  <bookViews>
    <workbookView xWindow="-108" yWindow="-108" windowWidth="23256" windowHeight="12456" firstSheet="8"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58" r:id="rId9"/>
    <sheet name="CALENDARIZACION" sheetId="14" r:id="rId10"/>
    <sheet name="FIN" sheetId="59" r:id="rId11"/>
    <sheet name="PROPOSITO" sheetId="60" r:id="rId12"/>
    <sheet name="C1" sheetId="39" r:id="rId13"/>
    <sheet name="NO SE EDITA" sheetId="16" state="hidden" r:id="rId14"/>
    <sheet name="A1 C1 " sheetId="32" r:id="rId15"/>
    <sheet name="A2 C1" sheetId="37" r:id="rId16"/>
    <sheet name="A3 C1" sheetId="38" r:id="rId17"/>
    <sheet name="A4 C1" sheetId="40" r:id="rId18"/>
    <sheet name="A5 C1 " sheetId="41" r:id="rId19"/>
    <sheet name="A6 C1" sheetId="42" r:id="rId20"/>
    <sheet name="A7 C1" sheetId="43" r:id="rId21"/>
    <sheet name="C2" sheetId="46" r:id="rId22"/>
    <sheet name="A1 C2 " sheetId="47" r:id="rId23"/>
    <sheet name="A2 C2" sheetId="48" r:id="rId24"/>
    <sheet name="A3 C2" sheetId="49" r:id="rId25"/>
    <sheet name="A4 C2" sheetId="50" r:id="rId26"/>
    <sheet name="REPORTE TRIMESTRAL" sheetId="15" r:id="rId27"/>
    <sheet name="ALINEACION AL PED" sheetId="9" r:id="rId28"/>
    <sheet name="COMP ACT EXTEMPORANEAS" sheetId="21" r:id="rId29"/>
    <sheet name="AE2" sheetId="29" r:id="rId30"/>
    <sheet name="AE1" sheetId="28" r:id="rId31"/>
  </sheets>
  <externalReferences>
    <externalReference r:id="rId32"/>
    <externalReference r:id="rId33"/>
    <externalReference r:id="rId34"/>
  </externalReferences>
  <definedNames>
    <definedName name="_xlnm.Print_Area" localSheetId="0">'ANEXO 1 '!$A$1:$E$54</definedName>
    <definedName name="_xlnm.Print_Area" localSheetId="1">'ANEXO 1.1'!$A$1:$N$33</definedName>
    <definedName name="_xlnm.Print_Area" localSheetId="6">'ANEXO VII. ESTRC. ANAL. PRG.P.P'!$A$1:$B$26</definedName>
    <definedName name="_xlnm.Print_Area" localSheetId="8">'FORMATO 2. POA - MIR'!$A$1:$F$47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3" i="14" l="1"/>
  <c r="C45" i="60" l="1"/>
  <c r="A45" i="60"/>
  <c r="D41" i="60"/>
  <c r="G9" i="60"/>
  <c r="C9" i="60"/>
  <c r="G8" i="60"/>
  <c r="C8" i="60"/>
  <c r="G7" i="60"/>
  <c r="C7" i="60"/>
  <c r="G5" i="60"/>
  <c r="G4" i="60"/>
  <c r="C4" i="60"/>
  <c r="G3" i="60"/>
  <c r="C3" i="60"/>
  <c r="G5" i="59" l="1"/>
  <c r="G4" i="59"/>
  <c r="G3" i="59"/>
  <c r="C4" i="59"/>
  <c r="C3" i="59"/>
  <c r="G9" i="59"/>
  <c r="G8" i="59"/>
  <c r="G7" i="59"/>
  <c r="C9" i="59"/>
  <c r="C8" i="59"/>
  <c r="C7" i="59"/>
  <c r="C45" i="59"/>
  <c r="A45" i="59"/>
  <c r="D41" i="59"/>
  <c r="J9" i="15" l="1"/>
  <c r="J8" i="15"/>
  <c r="J7" i="15"/>
  <c r="J6" i="15"/>
  <c r="J5" i="15"/>
  <c r="B17" i="50"/>
  <c r="B17" i="49"/>
  <c r="H12" i="50"/>
  <c r="D12" i="50"/>
  <c r="H11" i="50"/>
  <c r="D11" i="50"/>
  <c r="H10" i="50"/>
  <c r="D10" i="50"/>
  <c r="D7" i="50"/>
  <c r="D6" i="50"/>
  <c r="B17" i="48"/>
  <c r="H12" i="49"/>
  <c r="D12" i="49"/>
  <c r="H11" i="49"/>
  <c r="D11" i="49"/>
  <c r="H10" i="49"/>
  <c r="D10" i="49"/>
  <c r="D7" i="49"/>
  <c r="D6" i="49"/>
  <c r="B17" i="47"/>
  <c r="H12" i="48"/>
  <c r="D12" i="48"/>
  <c r="H11" i="48"/>
  <c r="D11" i="48"/>
  <c r="H10" i="48"/>
  <c r="D10" i="48"/>
  <c r="D7" i="48"/>
  <c r="D6" i="48"/>
  <c r="B17" i="46"/>
  <c r="H12" i="47"/>
  <c r="D12" i="47"/>
  <c r="H11" i="47"/>
  <c r="D11" i="47"/>
  <c r="H10" i="47"/>
  <c r="D10" i="47"/>
  <c r="D7" i="47"/>
  <c r="D6" i="47"/>
  <c r="B17" i="43"/>
  <c r="H12" i="46"/>
  <c r="D12" i="46"/>
  <c r="H11" i="46"/>
  <c r="D11" i="46"/>
  <c r="H10" i="46"/>
  <c r="D10" i="46"/>
  <c r="D7" i="46"/>
  <c r="D6" i="46"/>
  <c r="B17" i="42"/>
  <c r="H12" i="43"/>
  <c r="D12" i="43"/>
  <c r="H11" i="43"/>
  <c r="D11" i="43"/>
  <c r="H10" i="43"/>
  <c r="D10" i="43"/>
  <c r="D7" i="43"/>
  <c r="D6" i="43"/>
  <c r="B17" i="41"/>
  <c r="H12" i="42"/>
  <c r="D12" i="42"/>
  <c r="H11" i="42"/>
  <c r="D11" i="42"/>
  <c r="H10" i="42"/>
  <c r="D10" i="42"/>
  <c r="D7" i="42"/>
  <c r="D6" i="42"/>
  <c r="B17" i="40"/>
  <c r="H12" i="41"/>
  <c r="D12" i="41"/>
  <c r="H11" i="41"/>
  <c r="D11" i="41"/>
  <c r="H10" i="41"/>
  <c r="D10" i="41"/>
  <c r="D7" i="41"/>
  <c r="D6" i="41"/>
  <c r="B17" i="38"/>
  <c r="H12" i="40"/>
  <c r="D12" i="40"/>
  <c r="H11" i="40"/>
  <c r="D11" i="40"/>
  <c r="H10" i="40"/>
  <c r="D10" i="40"/>
  <c r="D7" i="40"/>
  <c r="D6" i="40"/>
  <c r="B17" i="37"/>
  <c r="H12" i="38"/>
  <c r="D12" i="38"/>
  <c r="H11" i="38"/>
  <c r="D11" i="38"/>
  <c r="H10" i="38"/>
  <c r="D10" i="38"/>
  <c r="D7" i="38"/>
  <c r="D6" i="38"/>
  <c r="B14" i="32"/>
  <c r="B14" i="39"/>
  <c r="H12" i="37"/>
  <c r="H11" i="37"/>
  <c r="H10" i="37"/>
  <c r="D12" i="37"/>
  <c r="D11" i="37"/>
  <c r="D10" i="37"/>
  <c r="D7" i="37"/>
  <c r="D6" i="37"/>
  <c r="H9" i="32"/>
  <c r="D9" i="32"/>
  <c r="H8" i="32"/>
  <c r="D8" i="32"/>
  <c r="H7" i="32"/>
  <c r="D7" i="32"/>
  <c r="D4" i="32"/>
  <c r="D3" i="32"/>
  <c r="D7" i="39"/>
  <c r="D4" i="39"/>
  <c r="D3" i="39"/>
  <c r="F21" i="39"/>
  <c r="D4" i="9"/>
  <c r="H20" i="39" l="1"/>
  <c r="H9" i="39"/>
  <c r="H8" i="39"/>
  <c r="H7" i="39"/>
  <c r="D9" i="39"/>
  <c r="D8" i="39"/>
  <c r="B23" i="14"/>
  <c r="B15" i="37" s="1"/>
  <c r="C53" i="14"/>
  <c r="B53" i="14"/>
  <c r="B15" i="50" s="1"/>
  <c r="C50" i="14"/>
  <c r="B50" i="14"/>
  <c r="B15" i="49" s="1"/>
  <c r="C47" i="14"/>
  <c r="B47" i="14"/>
  <c r="B15" i="48" s="1"/>
  <c r="C44" i="14"/>
  <c r="B44" i="14"/>
  <c r="B15" i="47" s="1"/>
  <c r="C41" i="14"/>
  <c r="B41" i="14"/>
  <c r="B15" i="46" s="1"/>
  <c r="C38" i="14"/>
  <c r="C35" i="14"/>
  <c r="B38" i="14"/>
  <c r="B15" i="43" s="1"/>
  <c r="B35" i="14"/>
  <c r="B15" i="42" s="1"/>
  <c r="C32" i="14"/>
  <c r="B32" i="14"/>
  <c r="B15" i="41" s="1"/>
  <c r="C29" i="14"/>
  <c r="B29" i="14"/>
  <c r="B15" i="40" s="1"/>
  <c r="C26" i="14"/>
  <c r="B26" i="14"/>
  <c r="B15" i="38" s="1"/>
  <c r="C20" i="14"/>
  <c r="B20" i="14"/>
  <c r="B12" i="32" s="1"/>
  <c r="I9" i="7"/>
  <c r="I8" i="7"/>
  <c r="C17" i="14"/>
  <c r="F20" i="39" s="1"/>
  <c r="B17" i="14"/>
  <c r="B12" i="39" s="1"/>
  <c r="S54" i="14" l="1"/>
  <c r="S51" i="14"/>
  <c r="S48" i="14"/>
  <c r="S45" i="14"/>
  <c r="S42" i="14"/>
  <c r="S39" i="14"/>
  <c r="S36" i="14"/>
  <c r="S33" i="14"/>
  <c r="S30" i="14"/>
  <c r="S27" i="14"/>
  <c r="R54" i="14"/>
  <c r="R53" i="14"/>
  <c r="S53" i="14" s="1"/>
  <c r="R51" i="14"/>
  <c r="R50" i="14"/>
  <c r="S50" i="14" s="1"/>
  <c r="R48" i="14"/>
  <c r="R47" i="14"/>
  <c r="S47" i="14" s="1"/>
  <c r="R45" i="14"/>
  <c r="R44" i="14"/>
  <c r="S44" i="14" s="1"/>
  <c r="R42" i="14"/>
  <c r="R41" i="14"/>
  <c r="R39" i="14"/>
  <c r="R38" i="14"/>
  <c r="S38" i="14" s="1"/>
  <c r="R36" i="14"/>
  <c r="R35" i="14"/>
  <c r="S35" i="14" s="1"/>
  <c r="R33" i="14"/>
  <c r="R32" i="14"/>
  <c r="S32" i="14" s="1"/>
  <c r="R30" i="14"/>
  <c r="R29" i="14"/>
  <c r="S29" i="14" s="1"/>
  <c r="R27" i="14"/>
  <c r="R26" i="14"/>
  <c r="S26" i="14" s="1"/>
  <c r="R24" i="14"/>
  <c r="R23" i="14"/>
  <c r="S23" i="14" s="1"/>
  <c r="S24" i="14"/>
  <c r="S41" i="14" l="1"/>
  <c r="F57" i="14"/>
  <c r="L59" i="14"/>
  <c r="F46" i="60" s="1"/>
  <c r="F60" i="14"/>
  <c r="F59" i="14"/>
  <c r="J59" i="14" s="1"/>
  <c r="E46" i="60" s="1"/>
  <c r="C41" i="60" s="1"/>
  <c r="C40" i="60" s="1"/>
  <c r="T23" i="14"/>
  <c r="U23" i="14"/>
  <c r="T53" i="14"/>
  <c r="U53" i="14"/>
  <c r="U50" i="14"/>
  <c r="T50" i="14"/>
  <c r="T47" i="14"/>
  <c r="U47" i="14"/>
  <c r="U44" i="14"/>
  <c r="T44" i="14"/>
  <c r="T41" i="14"/>
  <c r="U41" i="14"/>
  <c r="N57" i="14" s="1"/>
  <c r="T38" i="14"/>
  <c r="U38" i="14"/>
  <c r="U35" i="14"/>
  <c r="T35" i="14"/>
  <c r="T32" i="14"/>
  <c r="U32" i="14"/>
  <c r="U29" i="14"/>
  <c r="T29" i="14"/>
  <c r="T26" i="14"/>
  <c r="U26" i="14"/>
  <c r="F23" i="49"/>
  <c r="F24" i="49"/>
  <c r="F25" i="49"/>
  <c r="R17" i="14"/>
  <c r="R18" i="14"/>
  <c r="L56" i="14" s="1"/>
  <c r="F46" i="59" s="1"/>
  <c r="S18" i="14"/>
  <c r="D48" i="39"/>
  <c r="E44" i="39"/>
  <c r="D40" i="39"/>
  <c r="B37" i="39" s="1"/>
  <c r="D41" i="39"/>
  <c r="D42" i="39"/>
  <c r="D43" i="39"/>
  <c r="D35" i="37"/>
  <c r="S21" i="14"/>
  <c r="N60" i="14" l="1"/>
  <c r="E41" i="59"/>
  <c r="E40" i="59"/>
  <c r="S17" i="14"/>
  <c r="F56" i="14"/>
  <c r="E40" i="60"/>
  <c r="E41" i="60"/>
  <c r="J56" i="14"/>
  <c r="E46" i="59" s="1"/>
  <c r="C41" i="59" s="1"/>
  <c r="C40" i="59" s="1"/>
  <c r="T17" i="14"/>
  <c r="D46" i="50"/>
  <c r="D45" i="50"/>
  <c r="D44" i="50"/>
  <c r="D43" i="50"/>
  <c r="B40" i="50" s="1"/>
  <c r="F25" i="50"/>
  <c r="F24" i="50"/>
  <c r="F23" i="50"/>
  <c r="B20" i="50"/>
  <c r="D51" i="50"/>
  <c r="B51" i="50"/>
  <c r="F46" i="50"/>
  <c r="F45" i="50"/>
  <c r="F44" i="50"/>
  <c r="F43" i="50"/>
  <c r="F46" i="49"/>
  <c r="F45" i="49"/>
  <c r="F44" i="49"/>
  <c r="F43" i="49"/>
  <c r="D46" i="49"/>
  <c r="D45" i="49"/>
  <c r="D44" i="49"/>
  <c r="D43" i="49"/>
  <c r="B40" i="49" s="1"/>
  <c r="B20" i="49"/>
  <c r="D51" i="49"/>
  <c r="B51" i="49"/>
  <c r="F46" i="48"/>
  <c r="F45" i="48"/>
  <c r="F44" i="48"/>
  <c r="F43" i="48"/>
  <c r="D46" i="48"/>
  <c r="D45" i="48"/>
  <c r="D44" i="48"/>
  <c r="D43" i="48"/>
  <c r="F25" i="48"/>
  <c r="F24" i="48"/>
  <c r="F23" i="48"/>
  <c r="B20" i="48"/>
  <c r="D51" i="48"/>
  <c r="B51" i="48"/>
  <c r="F46" i="47"/>
  <c r="F45" i="47"/>
  <c r="F44" i="47"/>
  <c r="F43" i="47"/>
  <c r="D46" i="47"/>
  <c r="D45" i="47"/>
  <c r="D44" i="47"/>
  <c r="D43" i="47"/>
  <c r="B40" i="47" s="1"/>
  <c r="F25" i="47"/>
  <c r="F24" i="47"/>
  <c r="F23" i="47"/>
  <c r="B20" i="47"/>
  <c r="D51" i="47"/>
  <c r="B51" i="47"/>
  <c r="F46" i="46"/>
  <c r="F45" i="46"/>
  <c r="F44" i="46"/>
  <c r="F43" i="46"/>
  <c r="D46" i="46"/>
  <c r="D45" i="46"/>
  <c r="D44" i="46"/>
  <c r="D43" i="46"/>
  <c r="B40" i="46" s="1"/>
  <c r="F25" i="46"/>
  <c r="F24" i="46"/>
  <c r="F23" i="46"/>
  <c r="B20" i="46"/>
  <c r="D51" i="46"/>
  <c r="B51" i="46"/>
  <c r="F46" i="43"/>
  <c r="F45" i="43"/>
  <c r="F44" i="43"/>
  <c r="F43" i="43"/>
  <c r="D46" i="43"/>
  <c r="D45" i="43"/>
  <c r="D44" i="43"/>
  <c r="D43" i="43"/>
  <c r="B51" i="43"/>
  <c r="F25" i="43"/>
  <c r="F24" i="43"/>
  <c r="F23" i="43"/>
  <c r="B20" i="43"/>
  <c r="D51" i="43"/>
  <c r="B51" i="42"/>
  <c r="F25" i="42"/>
  <c r="F24" i="42"/>
  <c r="F23" i="42"/>
  <c r="B20" i="42"/>
  <c r="D51" i="42"/>
  <c r="D48" i="32"/>
  <c r="B51" i="38"/>
  <c r="B51" i="40"/>
  <c r="B51" i="41"/>
  <c r="F25" i="41"/>
  <c r="F24" i="41"/>
  <c r="F23" i="41"/>
  <c r="B20" i="41"/>
  <c r="D51" i="41"/>
  <c r="F25" i="40"/>
  <c r="F24" i="40"/>
  <c r="F23" i="40"/>
  <c r="B20" i="40"/>
  <c r="D51" i="40"/>
  <c r="F25" i="38"/>
  <c r="F24" i="38"/>
  <c r="F23" i="38"/>
  <c r="B20" i="38"/>
  <c r="D51" i="38"/>
  <c r="B51" i="37"/>
  <c r="F25" i="37"/>
  <c r="F24" i="37"/>
  <c r="F23" i="37"/>
  <c r="B20" i="37"/>
  <c r="D51" i="37"/>
  <c r="F22" i="32"/>
  <c r="F21" i="32"/>
  <c r="F20" i="32"/>
  <c r="B17" i="32"/>
  <c r="B37" i="32"/>
  <c r="E77" i="46" l="1"/>
  <c r="E73" i="48"/>
  <c r="E75" i="50"/>
  <c r="E73" i="46"/>
  <c r="E75" i="47"/>
  <c r="E71" i="47"/>
  <c r="E73" i="50"/>
  <c r="E77" i="50"/>
  <c r="E71" i="50"/>
  <c r="E75" i="49"/>
  <c r="E77" i="49"/>
  <c r="E73" i="49"/>
  <c r="E71" i="49"/>
  <c r="E77" i="48"/>
  <c r="E75" i="48"/>
  <c r="E73" i="47"/>
  <c r="E77" i="47"/>
  <c r="E75" i="46"/>
  <c r="E71" i="46"/>
  <c r="E77" i="43" l="1"/>
  <c r="E73" i="43"/>
  <c r="E71" i="43" l="1"/>
  <c r="E75" i="43"/>
  <c r="B17" i="39"/>
  <c r="F22" i="39"/>
  <c r="F46" i="42"/>
  <c r="F45" i="42"/>
  <c r="F44" i="42"/>
  <c r="F43" i="42"/>
  <c r="D46" i="42"/>
  <c r="D45" i="42"/>
  <c r="D44" i="42"/>
  <c r="D43" i="42"/>
  <c r="B40" i="42" s="1"/>
  <c r="D46" i="41"/>
  <c r="F46" i="41"/>
  <c r="F45" i="41"/>
  <c r="F44" i="41"/>
  <c r="F43" i="41"/>
  <c r="D45" i="41"/>
  <c r="D44" i="41"/>
  <c r="D43" i="41"/>
  <c r="B40" i="41" s="1"/>
  <c r="F46" i="40"/>
  <c r="F45" i="40"/>
  <c r="F44" i="40"/>
  <c r="F43" i="40"/>
  <c r="D46" i="40"/>
  <c r="D45" i="40"/>
  <c r="D44" i="40"/>
  <c r="D43" i="40"/>
  <c r="B40" i="40" s="1"/>
  <c r="F43" i="39"/>
  <c r="F42" i="39"/>
  <c r="F41" i="39"/>
  <c r="F40" i="39"/>
  <c r="B48" i="39"/>
  <c r="F46" i="37"/>
  <c r="F45" i="37"/>
  <c r="F44" i="37"/>
  <c r="F43" i="37"/>
  <c r="D46" i="37"/>
  <c r="D45" i="37"/>
  <c r="D44" i="37"/>
  <c r="D43" i="37"/>
  <c r="B40" i="37" s="1"/>
  <c r="F46" i="38"/>
  <c r="F45" i="38"/>
  <c r="F44" i="38"/>
  <c r="D46" i="38"/>
  <c r="D45" i="38"/>
  <c r="D44" i="38"/>
  <c r="F43" i="38"/>
  <c r="D43" i="38"/>
  <c r="B40" i="38" s="1"/>
  <c r="F43" i="32"/>
  <c r="F42" i="32"/>
  <c r="F41" i="32"/>
  <c r="D43" i="32"/>
  <c r="D42" i="32"/>
  <c r="D41" i="32"/>
  <c r="D40" i="32"/>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47" i="43"/>
  <c r="D35" i="41"/>
  <c r="D35" i="40"/>
  <c r="D35" i="38"/>
  <c r="R21" i="14"/>
  <c r="R20" i="14"/>
  <c r="S20" i="14" s="1"/>
  <c r="U20" i="14" l="1"/>
  <c r="N59" i="14" s="1"/>
  <c r="R59" i="14" s="1"/>
  <c r="G52" i="47"/>
  <c r="F47" i="47"/>
  <c r="G52" i="49"/>
  <c r="F47" i="49"/>
  <c r="D32" i="32"/>
  <c r="F52" i="46"/>
  <c r="D47" i="46"/>
  <c r="D35" i="46"/>
  <c r="D47" i="48"/>
  <c r="D35" i="49"/>
  <c r="D47" i="50"/>
  <c r="G52" i="46"/>
  <c r="F47" i="46"/>
  <c r="G52" i="48"/>
  <c r="F47" i="48"/>
  <c r="G52" i="50"/>
  <c r="F47" i="50"/>
  <c r="F52" i="42"/>
  <c r="D47" i="42" s="1"/>
  <c r="D35" i="42"/>
  <c r="D47" i="49"/>
  <c r="D35" i="50"/>
  <c r="F52" i="48"/>
  <c r="D35" i="48"/>
  <c r="D35" i="47"/>
  <c r="G52" i="43"/>
  <c r="F47" i="43"/>
  <c r="F52" i="43"/>
  <c r="D35" i="43"/>
  <c r="G52" i="42"/>
  <c r="F47" i="42" s="1"/>
  <c r="G52" i="41"/>
  <c r="F47" i="41" s="1"/>
  <c r="F52" i="41"/>
  <c r="D47" i="41" s="1"/>
  <c r="F52" i="38"/>
  <c r="D47" i="38" s="1"/>
  <c r="G52" i="40"/>
  <c r="F47" i="40" s="1"/>
  <c r="F52" i="40"/>
  <c r="D47" i="40" s="1"/>
  <c r="G52" i="38"/>
  <c r="F47" i="38" s="1"/>
  <c r="G52" i="37"/>
  <c r="F47" i="37" s="1"/>
  <c r="F52" i="37"/>
  <c r="D47" i="37" s="1"/>
  <c r="H52" i="48"/>
  <c r="T59" i="14" l="1"/>
  <c r="G46" i="60" s="1"/>
  <c r="H46" i="60"/>
  <c r="H41" i="60" s="1"/>
  <c r="H52" i="50"/>
  <c r="H52" i="46"/>
  <c r="H52" i="41"/>
  <c r="I52" i="41"/>
  <c r="I47" i="41" s="1"/>
  <c r="F52" i="47"/>
  <c r="H52" i="49"/>
  <c r="F52" i="49"/>
  <c r="I52" i="42"/>
  <c r="I47" i="42" s="1"/>
  <c r="H52" i="42"/>
  <c r="I47" i="48"/>
  <c r="I52" i="48"/>
  <c r="H52" i="47"/>
  <c r="F52" i="50"/>
  <c r="H52" i="43"/>
  <c r="G49" i="32"/>
  <c r="F44" i="32" s="1"/>
  <c r="F49" i="32"/>
  <c r="D44" i="32" s="1"/>
  <c r="I52" i="38"/>
  <c r="I47" i="38" s="1"/>
  <c r="T20" i="14"/>
  <c r="I52" i="40"/>
  <c r="I47" i="40" s="1"/>
  <c r="H52" i="40"/>
  <c r="H52" i="38"/>
  <c r="H52" i="37"/>
  <c r="I52" i="37"/>
  <c r="I47" i="37" s="1"/>
  <c r="I52" i="49" l="1"/>
  <c r="I47" i="49"/>
  <c r="I47" i="47"/>
  <c r="I52" i="47"/>
  <c r="I52" i="50"/>
  <c r="I47" i="50"/>
  <c r="I52" i="46"/>
  <c r="I47" i="46"/>
  <c r="I52" i="43"/>
  <c r="I47" i="43"/>
  <c r="H49" i="32"/>
  <c r="I49" i="32"/>
  <c r="I44" i="32" s="1"/>
  <c r="R13" i="21"/>
  <c r="R12" i="21"/>
  <c r="S13" i="21" l="1"/>
  <c r="G51" i="29"/>
  <c r="F46" i="29"/>
  <c r="G51" i="28"/>
  <c r="F46" i="28"/>
  <c r="S12" i="21"/>
  <c r="F51" i="28"/>
  <c r="F51" i="29"/>
  <c r="U12" i="21" l="1"/>
  <c r="I46" i="29" s="1"/>
  <c r="D46" i="28"/>
  <c r="D46" i="29"/>
  <c r="I51" i="29"/>
  <c r="I51" i="28"/>
  <c r="I46" i="28"/>
  <c r="B39" i="29" l="1"/>
  <c r="B39" i="28"/>
  <c r="H49" i="39" l="1"/>
  <c r="D32" i="39"/>
  <c r="D34" i="29"/>
  <c r="D34" i="28"/>
  <c r="U17" i="14" l="1"/>
  <c r="N56" i="14" s="1"/>
  <c r="R56" i="14" s="1"/>
  <c r="F49" i="39"/>
  <c r="D44" i="39" s="1"/>
  <c r="H51" i="28"/>
  <c r="T12" i="21" s="1"/>
  <c r="H51" i="29"/>
  <c r="B40" i="48"/>
  <c r="E71" i="48"/>
  <c r="T56" i="14" l="1"/>
  <c r="G46" i="59" s="1"/>
  <c r="H46" i="59"/>
  <c r="H41" i="59" s="1"/>
  <c r="I49" i="39"/>
  <c r="I44" i="39" s="1"/>
</calcChain>
</file>

<file path=xl/sharedStrings.xml><?xml version="1.0" encoding="utf-8"?>
<sst xmlns="http://schemas.openxmlformats.org/spreadsheetml/2006/main" count="2463" uniqueCount="627">
  <si>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</si>
  <si>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</si>
  <si>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</si>
  <si>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</si>
  <si>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</si>
  <si>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</si>
  <si>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</si>
  <si>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</si>
  <si>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</si>
  <si>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</si>
  <si>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</si>
  <si>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</si>
  <si>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</si>
  <si>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</si>
  <si>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</si>
  <si>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</si>
  <si>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</si>
  <si>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</si>
  <si>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</si>
  <si>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</si>
  <si>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</si>
  <si>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</si>
  <si>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</si>
  <si>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</si>
  <si>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</si>
  <si>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</si>
  <si>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</si>
  <si>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</si>
  <si>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</si>
  <si>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</si>
  <si>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</si>
  <si>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</si>
  <si>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</si>
  <si>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</si>
  <si>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</si>
  <si>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</si>
  <si>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</si>
  <si>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</si>
  <si>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</si>
  <si>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</si>
  <si>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</si>
  <si>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</si>
  <si>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</si>
  <si>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</si>
  <si>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</si>
  <si>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</si>
  <si>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</si>
  <si>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</si>
  <si>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</si>
  <si>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</si>
  <si>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</si>
  <si>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</si>
  <si>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</si>
  <si>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</si>
  <si>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</si>
  <si>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</si>
  <si>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</si>
  <si>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</si>
  <si>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</si>
  <si>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</si>
  <si>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</si>
  <si>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</si>
  <si>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</si>
  <si>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</si>
  <si>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</si>
  <si>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</si>
  <si>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</si>
  <si>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</si>
  <si>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</si>
  <si>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</si>
  <si>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</si>
  <si>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</si>
  <si>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</si>
  <si>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</si>
  <si>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</si>
  <si>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</si>
  <si>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</si>
  <si>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</si>
  <si>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</si>
  <si>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</si>
  <si>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</si>
  <si>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</si>
  <si>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</si>
  <si>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</si>
  <si>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</si>
  <si>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</si>
  <si>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</si>
  <si>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</si>
  <si>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</si>
  <si>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</si>
  <si>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</si>
  <si>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</si>
  <si>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</si>
  <si>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</si>
  <si>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</si>
  <si>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</si>
  <si>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</si>
  <si>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</si>
  <si>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</si>
  <si>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</si>
  <si>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</si>
  <si>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</si>
  <si>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</si>
  <si>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</si>
  <si>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</si>
  <si>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</si>
  <si>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</si>
  <si>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</si>
  <si>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</si>
  <si>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</si>
  <si>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</si>
  <si>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</si>
  <si>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</si>
  <si>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</si>
  <si>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</si>
  <si>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</si>
  <si>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</si>
  <si>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</si>
  <si>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</si>
  <si>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</si>
  <si>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</si>
  <si>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</si>
  <si>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</si>
  <si>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</si>
  <si>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</si>
  <si>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</si>
  <si>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</si>
  <si>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</si>
  <si>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</si>
  <si>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</si>
  <si>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</si>
  <si>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</si>
  <si>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</si>
  <si>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</si>
  <si>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</si>
  <si>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</si>
  <si>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</si>
  <si>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</si>
  <si>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</si>
  <si>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</si>
  <si>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C1 A7</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</si>
  <si>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</si>
  <si>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</si>
  <si>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</si>
  <si>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</si>
  <si>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</si>
  <si>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</si>
  <si>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</si>
  <si>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</si>
  <si>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</si>
  <si>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</si>
  <si>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</si>
  <si>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</si>
  <si>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</si>
  <si>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</si>
  <si>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</si>
  <si>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</si>
  <si>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</si>
  <si>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</si>
  <si>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</si>
  <si>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</si>
  <si>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</si>
  <si>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</si>
  <si>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</si>
  <si>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</si>
  <si>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</si>
  <si>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</si>
  <si>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</si>
  <si>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</si>
  <si>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</si>
  <si>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</si>
  <si>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</si>
  <si>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</si>
  <si>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</si>
  <si>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</si>
  <si>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</si>
  <si>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</si>
  <si>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C2 A5</t>
  </si>
  <si>
    <t>C2 A6</t>
  </si>
  <si>
    <t>C2 A7</t>
  </si>
  <si>
    <t>C2 A8</t>
  </si>
  <si>
    <t>C2 A9</t>
  </si>
  <si>
    <t>C2 A10</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</si>
  <si>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</si>
  <si>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</si>
  <si>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</si>
  <si>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</si>
  <si>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</si>
  <si>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</si>
  <si>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</si>
  <si>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</si>
  <si>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</si>
  <si>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</si>
  <si>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</si>
  <si>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</si>
  <si>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</si>
  <si>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</si>
  <si>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</si>
  <si>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</si>
  <si>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</si>
  <si>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</si>
  <si>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</si>
  <si>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</si>
  <si>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</si>
  <si>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</si>
  <si>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</si>
  <si>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</si>
  <si>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</si>
  <si>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</si>
  <si>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</si>
  <si>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</si>
  <si>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</si>
  <si>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</si>
  <si>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</si>
  <si>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</si>
  <si>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</si>
  <si>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</si>
  <si>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</si>
  <si>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</si>
  <si>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</si>
  <si>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</si>
  <si>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</si>
  <si>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</si>
  <si>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</si>
  <si>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</si>
  <si>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</si>
  <si>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</si>
  <si>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</si>
  <si>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</si>
  <si>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</si>
  <si>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</si>
  <si>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</si>
  <si>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</si>
  <si>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</si>
  <si>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</si>
  <si>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</si>
  <si>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</si>
  <si>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</si>
  <si>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</si>
  <si>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</si>
  <si>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</si>
  <si>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</si>
  <si>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</si>
  <si>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</si>
  <si>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</si>
  <si>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</si>
  <si>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</si>
  <si>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</si>
  <si>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</si>
  <si>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</si>
  <si>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</si>
  <si>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</si>
  <si>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</si>
  <si>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</si>
  <si>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</si>
  <si>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</si>
  <si>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</si>
  <si>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</si>
  <si>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</si>
  <si>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</si>
  <si>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</si>
  <si>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</si>
  <si>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</si>
  <si>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</si>
  <si>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</si>
  <si>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</si>
  <si>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</si>
  <si>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</si>
  <si>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</si>
  <si>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</si>
  <si>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</si>
  <si>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</si>
  <si>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</si>
  <si>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</si>
  <si>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</si>
  <si>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</si>
  <si>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</si>
  <si>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</si>
  <si>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</si>
  <si>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</si>
  <si>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</si>
  <si>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</si>
  <si>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</si>
  <si>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</si>
  <si>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</si>
  <si>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</si>
  <si>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</si>
  <si>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</si>
  <si>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</si>
  <si>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</si>
  <si>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</si>
  <si>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</si>
  <si>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</si>
  <si>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</si>
  <si>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</si>
  <si>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</si>
  <si>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</si>
  <si>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</si>
  <si>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</si>
  <si>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</si>
  <si>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PP1- A4 C1</t>
  </si>
  <si>
    <t>PP1- A5 C1</t>
  </si>
  <si>
    <t>PP1- A7 C1</t>
  </si>
  <si>
    <t>PP1- A6 C1</t>
  </si>
  <si>
    <t>II. DATOS DE IDENTIFICACIÓN DEL INDICADOR</t>
  </si>
  <si>
    <t>ACUERDO 1. ACUERDO PARA UN GOBIERNO CERCANO , JUSTO Y HONESTO</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</si>
  <si>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</si>
  <si>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</si>
  <si>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</si>
  <si>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</si>
  <si>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</si>
  <si>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</si>
  <si>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</si>
  <si>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</si>
  <si>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</si>
  <si>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</si>
  <si>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</si>
  <si>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</si>
  <si>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</si>
  <si>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</si>
  <si>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</si>
  <si>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</si>
  <si>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</si>
  <si>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</si>
  <si>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</si>
  <si>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</si>
  <si>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</si>
  <si>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</si>
  <si>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</si>
  <si>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</si>
  <si>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</si>
  <si>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</si>
  <si>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</si>
  <si>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</si>
  <si>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</si>
  <si>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</si>
  <si>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</si>
  <si>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</si>
  <si>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</si>
  <si>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</si>
  <si>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</si>
  <si>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</si>
  <si>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</si>
  <si>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</si>
  <si>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</si>
  <si>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</si>
  <si>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</si>
  <si>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</si>
  <si>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</si>
  <si>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</si>
  <si>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</si>
  <si>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</si>
  <si>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</si>
  <si>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</si>
  <si>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</si>
  <si>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</si>
  <si>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</si>
  <si>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</si>
  <si>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</si>
  <si>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</si>
  <si>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</si>
  <si>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</si>
  <si>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</si>
  <si>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</si>
  <si>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</si>
  <si>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</si>
  <si>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</si>
  <si>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</si>
  <si>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</si>
  <si>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</si>
  <si>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</si>
  <si>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</si>
  <si>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</si>
  <si>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</si>
  <si>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</si>
  <si>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</si>
  <si>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</si>
  <si>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</si>
  <si>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</si>
  <si>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</si>
  <si>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</si>
  <si>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</si>
  <si>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</si>
  <si>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</si>
  <si>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</si>
  <si>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</si>
  <si>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</si>
  <si>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</si>
  <si>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</si>
  <si>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</si>
  <si>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</si>
  <si>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</si>
  <si>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DIRECCIÓN DE SEGURIDAD</t>
  </si>
  <si>
    <t xml:space="preserve">DIRECCIÓN DE SEGURIDAD </t>
  </si>
  <si>
    <t>PP1. Zapotlán Seguro, con un Gobierno Transparente y Justo.</t>
  </si>
  <si>
    <t>ACUERDO 1. ACUERDO PARA UN GOBIERNO CERCANO, JUSTO Y HONESTO</t>
  </si>
  <si>
    <t>1.5 fomentar una cultura de prevención ante la violencia y la delincuencia, mediante una atención inmediata y el fortalecimiento de la seguridad ciudadana, garantizando un entorno seguro para la población</t>
  </si>
  <si>
    <t>1.5.2 fortalecer a la policía municipal para que sea confiable y eficaz respetando el enfoque ciudadano.
1.5.3 impulsar a la policía municipal, logrando la profesionalización y dignificación de los elementos de seguridad en Zapotlán.</t>
  </si>
  <si>
    <t>1.5.2.1 consolidar una policía confiable y profesional, fortaleciendo la infraestructura operativa del cuerpo de seguridad.
1.5.3.1 contar con una policía confiable y profesional con vocación de ser vicio, mejorando la calidad de vida de los elementos.</t>
  </si>
  <si>
    <t>1.5.2.2 generar la evaluación y control de confianza policial, garantizando la efectividad de los elementos.
1.5.3.2 optimizar a la policía municipal a través de evaluaciones de desempeño constantes logrando así una policía optima y cercana al pueblo.</t>
  </si>
  <si>
    <t>Contribuir para disminuir la prevalencia delictiva, mediante el fortalecimiento del estado de fuerza y la participación ciudadana</t>
  </si>
  <si>
    <t>Porcentaje de la tasa de abatimiento de la incidencia delictiva</t>
  </si>
  <si>
    <r>
      <rPr>
        <b/>
        <sz val="9"/>
        <color rgb="FF000000"/>
        <rFont val="Arial"/>
        <family val="2"/>
      </rPr>
      <t>Medios de verificación:</t>
    </r>
    <r>
      <rPr>
        <sz val="9"/>
        <color rgb="FF000000"/>
        <rFont val="Arial"/>
        <family val="2"/>
      </rPr>
      <t xml:space="preserve"> Estadística de la incidencia delictiva del fuero común del Secretariado Ejecutivo del Sistema de Nacional de Seguridad Pública, Encuestas realizadas a la ciudadanía sobre el nivel de satisfacción en el cual se califique el actuar de los elementos en los reportes atendidos.
</t>
    </r>
    <r>
      <rPr>
        <b/>
        <sz val="9"/>
        <color rgb="FF000000"/>
        <rFont val="Arial"/>
        <family val="2"/>
      </rPr>
      <t xml:space="preserve">Fuente de información: </t>
    </r>
    <r>
      <rPr>
        <sz val="9"/>
        <color rgb="FF000000"/>
        <rFont val="Arial"/>
        <family val="2"/>
      </rPr>
      <t xml:space="preserve">Informes al secretariado ejecutivo, informes de la incidencia delictiva en el municipio para llevar una base de datos sobre los reportes atendidos que sean competentes ante el conciliador municipal y ministerio público.
</t>
    </r>
    <r>
      <rPr>
        <b/>
        <sz val="9"/>
        <color rgb="FF000000"/>
        <rFont val="Arial"/>
        <family val="2"/>
      </rPr>
      <t>Periocidad:</t>
    </r>
    <r>
      <rPr>
        <sz val="9"/>
        <color rgb="FF000000"/>
        <rFont val="Arial"/>
        <family val="2"/>
      </rPr>
      <t xml:space="preserve"> trimestral 
</t>
    </r>
    <r>
      <rPr>
        <b/>
        <sz val="9"/>
        <color rgb="FF000000"/>
        <rFont val="Arial"/>
        <family val="2"/>
      </rPr>
      <t>Resguardante:</t>
    </r>
    <r>
      <rPr>
        <sz val="9"/>
        <color rgb="FF000000"/>
        <rFont val="Arial"/>
        <family val="2"/>
      </rPr>
      <t xml:space="preserve"> Dirección De Seguridad Publica
</t>
    </r>
    <r>
      <rPr>
        <b/>
        <sz val="9"/>
        <color rgb="FF000000"/>
        <rFont val="Arial"/>
        <family val="2"/>
      </rPr>
      <t>Periocidad:</t>
    </r>
    <r>
      <rPr>
        <sz val="9"/>
        <color rgb="FF000000"/>
        <rFont val="Arial"/>
        <family val="2"/>
      </rPr>
      <t xml:space="preserve"> mensual, anual</t>
    </r>
  </si>
  <si>
    <r>
      <rPr>
        <b/>
        <sz val="9"/>
        <rFont val="Arial"/>
        <family val="2"/>
      </rPr>
      <t>Estabilidad Social y Económica:</t>
    </r>
    <r>
      <rPr>
        <sz val="9"/>
        <rFont val="Arial"/>
        <family val="2"/>
      </rPr>
      <t xml:space="preserve"> Al contar con un entorno con estabilidad económica respecto de la adquisición de equipamiento, instalaciones y estado de fuerza fortalecido, se cuenta con una policía dignificada en la sociedad, que, genera confianza, manteniendo estabilidad en la incidencia delictiva.
</t>
    </r>
    <r>
      <rPr>
        <b/>
        <sz val="9"/>
        <rFont val="Arial"/>
        <family val="2"/>
      </rPr>
      <t xml:space="preserve">Participación Ciudadana Activa: </t>
    </r>
    <r>
      <rPr>
        <sz val="9"/>
        <rFont val="Arial"/>
        <family val="2"/>
      </rPr>
      <t xml:space="preserve">La proximidad social con los ciudadanos Zapotlanenses fomenta la cultura vial y la cultura de la denuncia. Realizando detenciones en flagrancia de personas que cometen faltas administrativas y hechos posiblemente constitutivos de delito.
</t>
    </r>
    <r>
      <rPr>
        <b/>
        <sz val="9"/>
        <rFont val="Arial"/>
        <family val="2"/>
      </rPr>
      <t>Coordinación Interinstitucional:</t>
    </r>
    <r>
      <rPr>
        <sz val="9"/>
        <rFont val="Arial"/>
        <family val="2"/>
      </rPr>
      <t xml:space="preserve"> El trabajo en coordinación con las instituciones de seguridad del gobierno municipal, estatal y federal, refuerza la vigilancia y patrullaje del municipio para combatir la delincuencia y mantener la paz social.</t>
    </r>
  </si>
  <si>
    <t>La población del municipio cuenta con servicios de Seguridad Pública, que a su vez cuenta con profesionalización de los elementos policiales con un salario digno, infraestructura operativa fortalecida, realizando las evaluaciones de control y confianza pertinentes para contar con una corporación confiable con mejora en las condiciones de vida de los elementos y cercana con los habitantes de Zapotlán de Juárez.</t>
  </si>
  <si>
    <t>Porcentaje de Personas atendidas con programa de Seguridad Municipal</t>
  </si>
  <si>
    <t>MEDIOS DE VERIFICACIÓN:
Certificados de Control de Confianza: carpeta con archivo de los resultados de las evaluaciones realizadas por el Centro Estatal de Evaluación y Control de Confianza, realizando una base de datos del estado de fuerza con fecha de realización, vigencia y fecha de vencimiento.
Nóminas y Tabuladores de Sueldos: Documentos administrativos que demuestren la mejora salarial y el otorgamiento de prestaciones (seguros, bonos) para la dignificación policial.
Inventarios de Infraestructura y Equipamiento: Inventario de bienes y equipamiento adquirido como lo es instalaciones, patrullas, equipo de comunicación (radios portátiles, móviles, radio base, antena de comunicaciones), uniformes, equipo anti motín y equipo balístico, realizando el resguardo con los elementos que lo poseen.
FUENTES DE INFORMACIÓN: 
Constancias de Capacitación y Profesionalización: Constancias de los cursos y capacitaciones realizadas a los elementos de la corporación para contar con una policía certificada y evaluación continua en las competencias básicas de la función policial, aplicando el criterio de una policía profesional.
Bitácoras de Evaluación de Desempeño: Evaluaciones realizadas por el director de Seguridad Pública y Tránsito Municipal a los elementos que conforman la corporación, con el fin de calificar el desempeño laboral y designar cargos, funciones, así como mandos en sus respectivas competencias.</t>
  </si>
  <si>
    <t>Disponibilidad Presupuestal: Las participaciones federales y estatales (como el Fondo de Aportaciones para la Seguridad Pública – FASP y el Fondo de Aportaciones para el Fortalecimiento de los Municipios y de las Demarcaciones Territoriales del Distrito Federal FORTAMUN) fluyen de manera oportuna y sin recortes significativos para el ejercicio 2026.
Interés de los Aspirantes: Al contar con una policía dignificada, existe interés por los Zapotlanenses para formar parte de la corporación y fortalecer el Estado de Fuerza, al haber concluido y aprobado las evaluaciones necesarias.
Continuidad de Políticas Públicas: El compromiso político de las autoridades municipales se mantiene firme durante todo el periodo administrativo para priorizar la dignificación policial sobre otros gastos.
Certificación Externa: Las instituciones encargadas de las evaluaciones de control de confianza programan de manera oportuna a los elementos de la corporación toda vez que el convenio de colaboración en materia de evaluación se encuentra vigente y cumple con los criterios necesarios para llevarse a cabo.</t>
  </si>
  <si>
    <t>Regulación, Control y Seguimiento de la Seguridad Pública</t>
  </si>
  <si>
    <t>Actualización De Leyes Y Reglamentos Municipales</t>
  </si>
  <si>
    <t>Lineamientos Certificado Único Policial</t>
  </si>
  <si>
    <t>Elaboración del documento de Manual de Organización</t>
  </si>
  <si>
    <t>Elaboración del documento de Manual de Procedimientos de la Dirección de Seguridad publica</t>
  </si>
  <si>
    <t>Elaboración del documento de Talleres del Sistema de Justicia Penal del municipio</t>
  </si>
  <si>
    <t>Elaboración del documento de Talleres del Sistema de Justicia Cívica</t>
  </si>
  <si>
    <t>Actualización De La Cartografía Delictiva Y Centros De Operación</t>
  </si>
  <si>
    <t>Profesionalización, Certificación y Estructura Operativa del Personal</t>
  </si>
  <si>
    <t>Personal Que Cuenta Con El Certificado Único Policial</t>
  </si>
  <si>
    <t>Reportes De Actividades</t>
  </si>
  <si>
    <t>Roles Policiales Y Desempeño De Sus Actividades</t>
  </si>
  <si>
    <t>Intervenciones Por La Comisión De Honor Y Justicia</t>
  </si>
  <si>
    <t>Aprobación en reglamentos y leyes internas para su actualización, reformándolos para adaptarse a los cambios sociales.</t>
  </si>
  <si>
    <t>Someter a procedimientos y aplicar sanciones a los elementos cuando exista un mal actuar.</t>
  </si>
  <si>
    <t>Señalar los cambios de la incidencia delictiva que existe en los sectores del municipio y como se va generando en cada una de las calles de las localidades, identificando zonas de riesgo y focos delictivos.</t>
  </si>
  <si>
    <t>Conjunto de acciones encaminadas a fortalecer las capacidades del estado de fuerza mediante la definición de roles y funciones, la elaboración de instrumentos normativos internos como el Manual de Organización y el Manual de Procedimientos, la obtención del Certificado Único Policial y la impartición de talleres en materia de justicia penal y cívica, contribuyendo a contar con una corporación estructurada, certificada y profesionalizada al servicio de los habitantes de Zapotlán de Juárez.</t>
  </si>
  <si>
    <t xml:space="preserve">Designar a personal competente para las distintas actividades que se realizan dentro de la corporación. </t>
  </si>
  <si>
    <t>Elaboración del documento de Lineamientos para la emisión del Certificado Único Policial (Normativa interna emitida por el municipio)</t>
  </si>
  <si>
    <t xml:space="preserve">Garantizar la autenticidad y la validez de las identidades de los funcionarios y empleados de la seguridad pública, así como la seguridad y la confiabilidad de la información contenida en ellas. </t>
  </si>
  <si>
    <t>Capacitación y formación a los profesionales del sistema de justicia penal, con el fin de mejorar su capacidad para aplicar la ley de manera efectiva y justa.</t>
  </si>
  <si>
    <t>Aplicar evaluaciones de control y confianza, curso de formación inicial, curso de competencias básicas de la función policial y la evaluación de desempeño para poder contar con el estado de fuerza certificado en su totalidad.</t>
  </si>
  <si>
    <t>Capacitar a los profesionales del sistema de justicia penal, incluyendo jueces, fiscales, defensores públicos, policías y personal de prisiones, en temas relacionados con la justicia penal, Mejorar la aplicación de la ley y la justicia en el sistema de justicia penal, a través de la capacitación y la formación de los profesionales.</t>
  </si>
  <si>
    <t>Formación y capacitación a los policías y funcionarios de justicia cívica, con el fin de mejorar su capacidad para aplicar el modelo y promover la justicia cívica en la sociedad.</t>
  </si>
  <si>
    <t xml:space="preserve">Generar informes y estadísticas que refieran la incidencia delictiva que existe en el municipio. </t>
  </si>
  <si>
    <t>Conjunto de acciones orientadas a regular el actuar de los elementos de seguridad pública mediante la actualización del marco normativo, la aplicación de mecanismos disciplinarios, la generación de reportes de incidencia delictiva y el monitoreo territorial a través de la cartografía delictiva, garantizando el control y seguimiento permanente de la operación policial en el municipio de Zapotlán de Juárez.</t>
  </si>
  <si>
    <t>Trimestral</t>
  </si>
  <si>
    <t xml:space="preserve">MEDIOS DE VERIFICACIÓN: Reportes mensuales y trimestrales de las quejas atendidas.
FUENTE DE INFORMACIÓN: Registros realizados por la comisión de honor y justicia sobre los procedimientos realizados de manera periódica.
PERIOCIDAD: Trimestral.
RESGUARDANTE: Comisión de honor y justicia de la Dirección de Seguridad Pública y Tránsito Municipal. </t>
  </si>
  <si>
    <t>MEDIOS DE VERIFICACIÓN: Reportes de las actividades realizadas a cargo de las áreas que integran la Dirección de Seguridad Pública y Tránsito municipal.
FUENTE DE INFORMACIÓN: Registros digitales y manuales realizados de manera periódica.
PERIOCIDAD: Trimestral.
RESGUARDANTE: Dirección de Seguridad Pública y Tránsito Municipal.</t>
  </si>
  <si>
    <t>MEDIOS DE VERIFICACIÓN: Informes mensuales realizados a la secretaría sobre la incidencia delictiva, productividad del municipio en cuanto a detenciones e informes sobre la estadística de la incidencia del sistema nacional de Seguridad Pública del Secretariado Ejecutivo.
FUENTE DE INFORMACIÓN: Control de reportes atendidos y registrados en los partes de novedades de cada 24 horas.
PERIOCIDAD: Trimestral.
RESGUARDANTE: Dirección de Seguridad Pública y Tránsito Municipal.</t>
  </si>
  <si>
    <t>MEDIOS DE VERIFICACIÓN: Medios digitales que contenga la cartografía del municipio.
FUENTE DE INFORMACIÓN: Reportes de la incidencia delictiva acompañada de mapas señalando los puntos rojos en los sectores del municipio.
PERIOCIDAD: Trimestral.
RESGUARDANTE: Dirección de Seguridad Pública y Tránsito Municipal.</t>
  </si>
  <si>
    <t>MEDIOS DE VERIFICACIÓN: Reportes del Estado de Fuerza certificado.
FUENTE DE INFORMACIÓN: Informes realizados al Instituto de Formación Profesional y a la Subsecretaría de Operación Policial.
PERIOCIDAD: Trimestral.
RESGUARDANTE: Dirección de Seguridad Pública y Tránsito Municipal.</t>
  </si>
  <si>
    <t>MEDIOS DE VERIFICACIÓN: Reporte del Estado de Fuerza evaluado, capacitado y certificado.
FUENTE DE INFORMACIÓN: Informes realizados al Instituto de Formación Profesional y el Centro Estatal de Evaluación y Control de Confianza.
PERIOCIDAD: Trimestral.
RESGUARDANTE: Dirección de Seguridad Pública y Tránsito Municipal.</t>
  </si>
  <si>
    <t>PARCSSPP. Porcentaje de acciones de regulación, control y seguiomiento de seguridad pública Programadas</t>
  </si>
  <si>
    <t>PARCSSPR. Porcentaje de acciones de regulación, control y seguiomiento de seguridad pública Realizadas</t>
  </si>
  <si>
    <t xml:space="preserve">La seguridad pública es una función del Estado encargada de proteger la vida, la integridad, la libertad y el patrimonio de las personas, así como de preservar el orden y la paz social. Su objetivo principal es salvaguardar a la sociedad mediante la prevención, investigación y persecución de delitos, la aplicación de la ley, y la promoción de una cultura de respeto a los derechos humanos, todo ello con el apoyo de los tres niveles de gobierno, obteniendo grandes logros en beneficio del municipio de Zapotlán de Juárez, Hidalgo.
Trabajando en conjunto con las áreas auxiliares que apoyan en los trabajos de la Dirección de Seguridad Pública y Tránsito Municipal de Zapotlán de Juárez (Prevención del Delito, Proximidad Social, Dirección de Protección Civil Municipal, Dirección de Conciliación Municipal), para proporcionar una atención optima a las necesidades de los Zapotlanenses, y construir un gobierno seguro.
Crear un entorno seguro para la sociedad mediante la aplicación del conjunto de leyes y reglamentos que regulan la conducta humana, fortaleciendo el Estado de Fuerza del municipio de Zapotlán de Juárez a través de la profesionalización policial, coordinando los esfuerzos entre los tres niveles de gobierno, combatiendo la violencia generada por la pobreza, desigualdad, consumo de sustancias psicotrópicas y consumo de bebidas embriagantes sobre los espacios públicos.
</t>
  </si>
  <si>
    <t xml:space="preserve">Es necesario fortalecer a la corporación con la contratación de más personal, ya que actualmente no se cumple con el criterio de 1.8 elementos de seguridad pública por cada 1000 habitantes del municipio, de igual manera, adquisición de equipamiento como lo es: patrullas, equipo balístico, uniformes, salario digno; ademas de aplicar de manera correcta los fondos obtenidos del recurso FASP y FORTAMUN, sin desviarlo, y aplicandolo únicamente a la seguridad pública.
Participación ciudadana: Se necesita fortalecer la comunicación con la ciudadanía para fomentar la cultura de la denuncia, ya que en diversas situaciones los ciudadanos del municipio no reportan o denuncian los hechos delictivos y faltas administrativas que llegan a presenciar. Para ello, se necesita la instalación del área de Prevención del Delito y reforzar al área de Proximidad Social.
Si bien se cuenta con herramientas que permiten regular la conducta de las personas en el municipio o que permiten vigilar que la actuación del policía se desempeñe de manera correcta, falta la instalación de consejos que permiten que estos mecanismos se pongan en marcha.
Limitaciones financieras: Los recursos financieros son insuficientes para las necesidades de la Dirección de Seguridad Pública Municipal, un punto a destacar son las evaluaciones en conjunto con la capacitación del personal.                                                                                                                                                                                                                                                                                                                                     1. Recursos Financieros insuficientes: El déficit de los Recursos financieros limita la adquisición de equipamiento adecuado para los elementos de la Dirección de Seguridad Pública.
2. Gestión de recursos: Solicitar la ampliación de recursos financieros para cubrir las necesidades de la corporación.
3. Coordinación interinstitucional: Lograr los objetivos de la corporación con los recursos financieros adecuados para satisfacer las necesidades, apegados al trabajo en conjunto con las instituciones gubernamentales entre estado y municipio vigilando el correcto uso de dichos recursos financieros.
</t>
  </si>
  <si>
    <t>Mecanismos de contratación de personal, dignificar a la corporación con prestaciones superiores, creacion de herramientas tales como leyes y reglamentos que funden y motiven las intervenciones de los elementos de seguridad pública, programa de adquisisión de equipamiento necesario para el desempeño de funciones de los elementos, programa de mejora a la infraestructura para una mejor atención a la ciudadania, con herramientas adecuadas a sus necesidades y crear el programa de profesionalización de los cuerpos policiales.</t>
  </si>
  <si>
    <t>Al contar con una corporacion dignificada con prestaciones superiores, que cuentan con las herramientas necesarias para fundamentar su actuar, las instalaciones y equipamiento necesario, se pretende beneficiar al estado de fuerza conformado por 38 policias y  21,443 habitantes del municipio, con el fin de reforzar la paz del municipio de Zapotlán de Juárez, Hidalgo.</t>
  </si>
  <si>
    <t>38 elementos con prestaciones poco competitivas y 21,443 habitantes sin herramientas que sancionen su actuar ante la comision de faltas administrativas.</t>
  </si>
  <si>
    <t>38(10 mujeres, 28 hombres) elementos con prestaciones superiores y 21,443(11,101 mujeres, 10,342 hombres)  habitantes con herramientas que sancionan su actuar ante la comision de faltas administrativas.</t>
  </si>
  <si>
    <t>Aplicación de programas municipales en beneficio de los elementos integrantes de la Dirección de Seguridad Pública y Tránsito Municipal, publicación de convocatorias para ampliar la plantilla laboral, creación de programas que beneficien a la población del municipio en razón de la seguridad pública, y destinar los recursos financieros del presupuesto FASP y FORTAMUN a las necesidades de la seguridad pública del municipio, utilizando el 100% destinado por el gobierno a la Seguridad Pública, en seguimiento a las sugerencias del Secretariado Ejecutivo del Sitema de Nacional de Seguridad Pública sobre dignificar a los cuerpos policiales con prestaciones superiores.</t>
  </si>
  <si>
    <t>Se realizara un padron de benefciarios de manera trimestral de los programas sociales en la pagina ofiicial del ayuntamiento de Zapotlán de Juárez, dando a conocer la incidencia delictiva del municipio.</t>
  </si>
  <si>
    <t>https://zapotlan.hidalgo.gob.mx/normateca.html</t>
  </si>
  <si>
    <t>https://zapotlan.hidalgo.gob.mx/ADMINISTRACION%20-2027/Normateca/Presidencia/Planeacion/Plan%20Municipal%20de%20Desarrollo%-27/PMZJ.pdf</t>
  </si>
  <si>
    <t>La Dirección de Seguridad Pública, Tránsito Municipal, Proximidad Social y Prevención del Delito cuenta con suficiente estado de fuerza para atender las necesidades de la Seguridad pública de Zapotlán de Juárez, Hidalgo, dignificando los cuerpos policiales con prestaciones superiores.</t>
  </si>
  <si>
    <t>Dignificar a la corporacion de la Dirección de Seguridad Pública, Tránsito Municipal, Proximidad Social y Prevención del Delito,con prestaciones superiores para atender a 21,443 habitantes del municipio de Zapotlán de Juárez, realizando contrataciones de policías para cumplir con el criterio de 1.8 policías por cada 1000 habitantes.</t>
  </si>
  <si>
    <t>Contribuir para disminuir la prevalencia delictiva, mediante el fortalecimiento del estado de fuerza y la participación ciudadana, con un entorno con estabilidad económica respecto de la adquisición de equipamiento, instalaciones y estado de fuerza fortalecido, se cuenta con una policía dignificada en la sociedad, que, genera confianza, manteniendo estabilidad en la incidencia delictiva. La proximidad social con los ciudadanos Zapotlanenses fomenta la cultura vial y la cultura de la denuncia. Realizando detenciones en flagrancia de personas que cometen faltas administrativas y hechos posiblemente constitutivos de delito.</t>
  </si>
  <si>
    <t>33 elementos de la dirección de Seguridad Pública que a su Vez brindan atención a los 22,443 habitantes del municipio.</t>
  </si>
  <si>
    <t>El ayuntamiento de Zapotlán de Juárez, no se preocupa por dignificar a los elementos de la corporación con prestaciones superiores, destinando el recurso de FASP y FORTAMUN a otras áreas que no forman parte de la Seguridad Pública.</t>
  </si>
  <si>
    <t>Ayuntamiento de Zapotlán de Juárez, Secretariado Ejecutivo del Sistema Nacional de Seguridad Pública.</t>
  </si>
  <si>
    <t xml:space="preserve">Ciudadanos del municipio que han cometido faltas administrativas o delitos que han sido detenidos y siguen reincidiendo en faltar a las leyes y reglamentos. </t>
  </si>
  <si>
    <t>Estado de Fuerza debilitado y con pocas prestaciones, insuficiente equipamiento, herramientas juridicas, instalaciones y salarios poco competitivos, no aplicando de manera correcta, desviando los recursos FASP y FORTAMUN.</t>
  </si>
  <si>
    <t>Estado de Fuerza fortalecido y dignificado con prestaciones superiores, con suficiente equipamiento, herramientas juridicas, instalaciones y salarios competitivos al aplicar de manera correcta y directamente a la Seguridad Pública los recursos FASP y FORTAMUN.</t>
  </si>
  <si>
    <t>Estado de Fuerza debilitado</t>
  </si>
  <si>
    <t>Estado de Fuerza fortalecido</t>
  </si>
  <si>
    <t>Esatdo de fuerza con pocas prestaciones</t>
  </si>
  <si>
    <t>Esatdo de Fuerza con prestaciones superiores</t>
  </si>
  <si>
    <t>Deserción del Estado de Fuerza</t>
  </si>
  <si>
    <t>Permanencia en el Estado de Fuerza</t>
  </si>
  <si>
    <t>Falta de herramientas para el desarrollo de la Seguridad Pública</t>
  </si>
  <si>
    <t>Creación de herramientas para la aplicación de sanciones por la Seguridad Pública</t>
  </si>
  <si>
    <t xml:space="preserve">Aplicación incorrecta del presupuesto de recurso FASP y FORTAMUN destinandolos a otras áreas </t>
  </si>
  <si>
    <t xml:space="preserve">Correcta aplicación del presupuesto de recurso FASP y FORTAMUN sin destinarlos a otras áreas </t>
  </si>
  <si>
    <t>Poco interes por la poblacion para realizar denuncias</t>
  </si>
  <si>
    <t>Interes por la población para realizar denuncias</t>
  </si>
  <si>
    <t>38 elementos con pocas prestaciones</t>
  </si>
  <si>
    <t>50 elementos con prestaciones superiores que benefician a 21,443 habitantes del municipio de Zapotán de Juárez</t>
  </si>
  <si>
    <t>PPRPP. Porcentaje de Proyectos realizados y propuestos para su publicación.</t>
  </si>
  <si>
    <t>PASPMO. Porcentaje de avance sobre la publicación del Manual de Organización</t>
  </si>
  <si>
    <t>PAPMP. Porcentaje de avance en la publicación del Manual de procedimientos</t>
  </si>
  <si>
    <t>PAPDTSJP. Porcentaje de avance en la publicación del documento para talleres del sistema de justicia penal</t>
  </si>
  <si>
    <t>PAPDTSJC. Porcentaje de avance en la publicación del documento para talleres del sistema de justicia cívica</t>
  </si>
  <si>
    <t xml:space="preserve"> PMAMID. Porcentaje de mapas de actualización de mapas de incidencia delictiva</t>
  </si>
  <si>
    <t>PAPCEOP. Porcentaje de acciones de Profesionalización, certificación y estructuración operativa del personal.</t>
  </si>
  <si>
    <t xml:space="preserve">PPEFEC. Porcentaje del personal del estado de fuerza que se encuentre certificado </t>
  </si>
  <si>
    <t xml:space="preserve"> PIPSPD. Porcentaje de informes policiales sobre puestas a disposición</t>
  </si>
  <si>
    <t>PARCPADS. Porcentaje de actividades realizadas cargo del persdonal adscrito a la Dirección de Seguridad</t>
  </si>
  <si>
    <t>PQAMPSES. Porcentaje de quejas atendidas mediante procedimientos y sanciones a los elementos de seguridad</t>
  </si>
  <si>
    <t>PPRPPR. Porcentaje de Proyectos realizados y propuestos para su publicación Realizados.</t>
  </si>
  <si>
    <t>PPRPPP. Porcentaje de Proyectos realizados y propuestos para su publicación programados.</t>
  </si>
  <si>
    <t>PASPMOR. Porcentaje de avance sobre la publicación del Manual de Organización realizado.</t>
  </si>
  <si>
    <t>PAPMPR. Porcentaje de avance en la publicación del Manual de procedimientos realizado</t>
  </si>
  <si>
    <t>PAPMPP. Porcentaje de avance en la publicación del Manual de procedimientos programado</t>
  </si>
  <si>
    <t>PAPDTSJPR. Porcentaje de avance en la publicación del documento para talleres del sistema de justicia penal realizado</t>
  </si>
  <si>
    <t>PAPDTSJPP. Porcentaje de avance en la publicación del documento para talleres del sistema de justicia penal programado</t>
  </si>
  <si>
    <t>C1A6</t>
  </si>
  <si>
    <t>PMAMIDP. Porcentaje de mapas de actualización de mapas de incidencia delictiva programado</t>
  </si>
  <si>
    <t>PAPCEOPP. Porcentaje de acciones de Profesionalización, certificación y estructuración operativa del personal programado</t>
  </si>
  <si>
    <t>PPEFECR. Porcentaje del personal del estado de fuerza que se encuentre certificado realizado</t>
  </si>
  <si>
    <t>PPEFECP. Porcentaje del personal del estado de fuerza que se encuentre certificado programado</t>
  </si>
  <si>
    <t>PIPSPDP. Porcentaje de informes policiales sobre puestas a disposición programado</t>
  </si>
  <si>
    <t xml:space="preserve"> PARCPADSR. Porcentaje de actividades realizadas cargo del persdonal adscrito a la Dirección de Seguridad realizado</t>
  </si>
  <si>
    <t xml:space="preserve"> PARCPADSP. Porcentaje de actividades realizadas cargo del persdonal adscrito a la Dirección de Seguridad programado</t>
  </si>
  <si>
    <t>Tener un Zapotlán seguro y en paz, mediante un gobierno cercano con participación ciudadana, enfocado en una rendición de cuentas transparente y justa en beneficio de la ciudadanía.</t>
  </si>
  <si>
    <t>Ampliar el estado de fuerza de la Dirección de Seguridad Pública y Tránsito Municipal, aplicando el criterio de 1.8 elementos por cada 1000 habitantes en el municipio, para brindar un servicio de seguridad de calidad, enfocado a la protección ciudadana, garantizando sus derechos humanos, bienes muebles e inmuebles, trabajando en coordinación con la participación ciudadana.
Además de la dignificación de la corporación con la adquisición de equipamiento y mejora de instalaciones, cumpliendo con las evaluaciones y capacitaciones pertinentes para todos los elementos que conforman el estado de fuerza, contando con todo el personal certificado, brindando una mejor atención a la ciudadanía para crear un entorno seguro en el municipio de Zapotlán de Juárez, Hidalgo.
Implementar el Modelo de Justicia Cívica, Creando el Reglamento y adecuándolo al Bando de Policía y Buen Gobierno del municipio, para permitir la defensa de los infractores de las faltas administrativas, este proyecto estará a cargo de la Dirección de Conciliación Municipal, siendo guiados por el Secretariado Ejecutivo para su adecuada ejecución.</t>
  </si>
  <si>
    <t>OE1: Trabajar en conjunto con las instituciones de Seguridad Pública Municipal y Estatal pertenecientes a la región para reducir la tasa de delincuencia hasta un 40% en áreas críticas señaladas en el mapa de incidencia delictiva, respetando los protocolos de actuación, leyes y reglamentos que sancionan la mala conducta de las personas.
OE2: Mejorar la respuesta policial a emergencias en un 20% con apoyo de los recursos aplicados de manera adecuada para la adquisición del equipamiento necesario y la mejora de las instalaciones, garantizando los derechos de los ciudadanos.
OE3: Fortalecer la relación con la población mediante programas aplicados por el área de prevención del delito y proximidad social, reforzando los lazos de confianza para fomentar la cultura de la denuncia.
OE4: Mejorar la eficiencia policial en actuar, apoyado de los reglamentos municipales (reglamento de tránsito, bando de policía y buen gobierno, reglamento de la comisión de honor y justicia).</t>
  </si>
  <si>
    <t>PARCSSP</t>
  </si>
  <si>
    <t>MEDIOS DE VERIFICACIÓN: Periódico oficial del Estado de Hidalgo, proyectos presentados a Asamblea municipal para su aprobación.
FUENTE DE INFORMACIÓN: https://zapotlan.hidalgo.gob.mx/
PERIOCIDAD: Trimestral.
RESGUARDANTE: Asamblea municipal, Dirección de Seguridad Pública y Tránsito Municipal.</t>
  </si>
  <si>
    <t>MEDIOS DE VERIFICACIÓN: Actas de las sesiones de cabildo en donde se proponen y aprueban las leyes y reglamentos internos.
FUENTE DE INFORMACIÓN: https://zapotlan.hidalgo.gob.mx/
PERIOCIDAD: Trimestral.
RESGUARDANTE: Asamblea municipal, Dirección de Seguridad Pública y Tránsito Municipal.</t>
  </si>
  <si>
    <t>MEDIOS DE VERIFICACIÓN: proyectos presentados a Asamblea municipal para su aprobación.
FUENTE DE INFORMACIÓN: https://zapotlan.hidalgo.gob.mx/
PERIOCIDAD: Trimestral
RESGUARDANTE: Dirección de Seguridad Pública y Tránsito Municipal.</t>
  </si>
  <si>
    <t>DIRECCIÓN DE SEGURIDAD PÚBLICA</t>
  </si>
  <si>
    <t>POA DE LA DIRECCIÓN DE SEGURIDAD PÚBLICA</t>
  </si>
  <si>
    <t>1.5 fomentar una cultura de prevención ante la violencia y la delincuencia, mediante una atención inmediata y el fortalecimiento de la seguridad ciudadana, garantizando un entorno seguro para la población.</t>
  </si>
  <si>
    <t>1.5.2 fortalecer a la policía municipal para que sea confiable y eficaz respetando el enfoque ciudadano.</t>
  </si>
  <si>
    <t>La seguridad pública es una función del Estado encargada de proteger la vida, la integridad, la libertad y el patrimonio de las personas, así como de preservar el orden y la paz social. Su objetivo principal es salvaguardar a la sociedad mediante la prevención, investigación y persecución de delitos, la aplicación de la ley, y la promoción de una cultura de respeto a los derechos humanos, todo ello con el apoyo de los tres niveles de gobierno, obteniendo grandes logros en beneficio del municipio de Zapotlán de Juárez, Hidalgo.</t>
  </si>
  <si>
    <t>Fortalecer el estado de fuerza y crear herramientas que permitan sancionar y regular las malas conductas de los habitantes de Zapotlán de Juárez, dignificar con prestaciones superiores a la corporación.</t>
  </si>
  <si>
    <t>Participacion en actividades con los ciudadanos en la proximidad social, aplicar los recursos FASP y FORTAMUN de manera directa a la Dirección de Seguridad Pública.</t>
  </si>
  <si>
    <t>PARCSSPR</t>
  </si>
  <si>
    <t>PARCSSPP</t>
  </si>
  <si>
    <t>PPRPP</t>
  </si>
  <si>
    <t>PPRPPR</t>
  </si>
  <si>
    <t>PPRPPP</t>
  </si>
  <si>
    <t>PASLOCUP</t>
  </si>
  <si>
    <t>PASLOCUPR</t>
  </si>
  <si>
    <t>PASLOCUPP</t>
  </si>
  <si>
    <t>PASPMO</t>
  </si>
  <si>
    <t>PASPMOR</t>
  </si>
  <si>
    <t>PASPMOP</t>
  </si>
  <si>
    <t>PAPMP</t>
  </si>
  <si>
    <t>PAPMPR</t>
  </si>
  <si>
    <t>PAPMPP</t>
  </si>
  <si>
    <t>PAPDTSJP</t>
  </si>
  <si>
    <t>PAPDTSJPR</t>
  </si>
  <si>
    <t>PAPDTSJPP</t>
  </si>
  <si>
    <t>PAPDTSJC</t>
  </si>
  <si>
    <t>PAPDTSJCR</t>
  </si>
  <si>
    <t>PMAMID</t>
  </si>
  <si>
    <t>PMAMIDR</t>
  </si>
  <si>
    <t>PMAMIDP</t>
  </si>
  <si>
    <t>PP1- C2</t>
  </si>
  <si>
    <t>PAPCEOP</t>
  </si>
  <si>
    <t>PAPCEOPR</t>
  </si>
  <si>
    <t>PAPCEOPP</t>
  </si>
  <si>
    <t>PP1- A1 C2</t>
  </si>
  <si>
    <t>PPEFEC</t>
  </si>
  <si>
    <t>PPEFECR</t>
  </si>
  <si>
    <t>PPEFECP</t>
  </si>
  <si>
    <t>PIPSPD</t>
  </si>
  <si>
    <t>PIPSPDR</t>
  </si>
  <si>
    <t>PIPSPDP</t>
  </si>
  <si>
    <t>PP1- A2 C2</t>
  </si>
  <si>
    <t>PP1- A3 C2</t>
  </si>
  <si>
    <t>PARCPADS</t>
  </si>
  <si>
    <t>PARCPADSR</t>
  </si>
  <si>
    <t>PARCPADSP</t>
  </si>
  <si>
    <t>PASPLOCUPP. Porcentaje de avance sobre la publicación de los Lineamientos para la obtención del Certificado Único Policial programado</t>
  </si>
  <si>
    <t>PASPLOCUPR. Porcentaje de avance sobre la publicación de los Lineamientos para la obtención del Certificado Único Policial realizado..</t>
  </si>
  <si>
    <t>PASPMOP. Porcentaje de avance sobre la publicación del Manual de Organización programado .</t>
  </si>
  <si>
    <t xml:space="preserve"> PAPDTSJCP. Porcentaje de avance en la publicación del documento para talleres del sistema de justicia cívica programado</t>
  </si>
  <si>
    <t>PAPDTSJCR. Porcentaje de avance en la publicación del documento para talleres del sistema de justicia cívica realizado</t>
  </si>
  <si>
    <t xml:space="preserve">PMAMIDR. Porcentaje de mapas de actualización de mapas de incidencia delictiva realizado </t>
  </si>
  <si>
    <t xml:space="preserve">PIPSPDR. Porcentaje de informes policiales sobre puestas a disposición realizado </t>
  </si>
  <si>
    <t xml:space="preserve"> PQAMPSESR. Porcentaje de quejas atendidas mediante procedimientos y sanciones a los elementos de seguridad realizado</t>
  </si>
  <si>
    <t>PQAMPSESP. Porcentaje de quejas atendidas mediante procedimientos y sanciones a los elementos de seguridad programado</t>
  </si>
  <si>
    <t>PQAMPSES=PQAMPSESP/PQAMPSESR)*100%</t>
  </si>
  <si>
    <t>PARCPADS=(PARCPADSP/PARCPADSR)*100%</t>
  </si>
  <si>
    <t>PIPSPD=(PIPSPDP/PIPSPDR)*100%</t>
  </si>
  <si>
    <t>PPEFEC=(PPEFECP/PPEFECR)*100%</t>
  </si>
  <si>
    <t>PAPCEOP=(PAPCEOPP/PAPCEOPR)*100%</t>
  </si>
  <si>
    <t xml:space="preserve">PAPCEOPR. Porcentaje de acciones de Profesionalización, certificación y estructuración operativa del personal realizado </t>
  </si>
  <si>
    <t>PMAMID=(PMAMIDP/PMAMIDR)*100%</t>
  </si>
  <si>
    <t>PAPDTSJC=(PAPDTSJCP/PAPDTSJCR)*100%</t>
  </si>
  <si>
    <t>PAPDTSJP=(PAPDTSJPP/PAPDTSJPR)*100%</t>
  </si>
  <si>
    <t>PAPMP=(PAPMPP/PAPMPR)*100%</t>
  </si>
  <si>
    <t>PASPMO=(PASPMOP/PASPMOR)*100%</t>
  </si>
  <si>
    <t>PASPLOCUP=(PASPLOCUPP/PASPLOCUPR)*100%</t>
  </si>
  <si>
    <t>PPRPP=(PPRPPP/PPRPPR)*100%</t>
  </si>
  <si>
    <t>PARCSSP=(PARCSSPP/PARCSSPR)*100%</t>
  </si>
  <si>
    <t>PARCSSP. Porcentaje de acciones de regulación, control y seguimiento de seguridad pública.</t>
  </si>
  <si>
    <t>PAPDTSJCP</t>
  </si>
  <si>
    <t>PP1- A4 C2</t>
  </si>
  <si>
    <t>PQAMPSES</t>
  </si>
  <si>
    <t>PQAMPSESP</t>
  </si>
  <si>
    <t>PQAMPSESR</t>
  </si>
  <si>
    <t>38 elementos y 21,443 habitantes</t>
  </si>
  <si>
    <t>Dirección de Seguridad</t>
  </si>
  <si>
    <t>Leyes y Reglamentos sin actualizar</t>
  </si>
  <si>
    <t>Actualización de leyes y Reglamentos</t>
  </si>
  <si>
    <t>Falta de la creación de la comisión de honor y justicia</t>
  </si>
  <si>
    <t>Creación de la comisión de honor y justicia</t>
  </si>
  <si>
    <t>Creación de Roles Policiales</t>
  </si>
  <si>
    <t xml:space="preserve">Falta de creación de Roles Policiales </t>
  </si>
  <si>
    <t>No se realizan reportes de Actividades</t>
  </si>
  <si>
    <t>Se realizan reportes de Actividades de manera periodica</t>
  </si>
  <si>
    <t>Mapas de incidencia delictiva con centros de operacion señalados desactualizados</t>
  </si>
  <si>
    <t>Actualización de mapas de incidencia delictiva con centros de operacion señalados</t>
  </si>
  <si>
    <t>Personal no capacitado y no certificado sin actualización continua</t>
  </si>
  <si>
    <t>Personal capacitado y Certificado con actualización continua</t>
  </si>
  <si>
    <t>POA Dirección de Seguridad 2026</t>
  </si>
  <si>
    <t>POA DIRECCIÓN DE SEGURIDAD 2026</t>
  </si>
  <si>
    <t>POA de la Dirección de Seguridad 2026</t>
  </si>
  <si>
    <t>Enero - Diciembre</t>
  </si>
  <si>
    <t>PORCENTAJE DE PREVENCION DEL DELITO A TRAVES DE CONFERENCIAS DE PROXIMIDAD SOCIAL EN TEMAS DE SEGURIDAD</t>
  </si>
  <si>
    <t>FIN: Garantizar un entorno de paz y seguridad social para todos los habitantes de Zapotlán de Juárez, mediante la prevención del delito y una respuesta policial eficaz, profesional y humana.</t>
  </si>
  <si>
    <t>PPSETDS = (PPSTSPCCL/PPSTSRCCL) * 100</t>
  </si>
  <si>
    <t>PPSTDS=</t>
  </si>
  <si>
    <t>Porcentaje</t>
  </si>
  <si>
    <t>PORCENTAJE  DE PROXIMIDAD SOCIAL EN TEMA DE SEGURIDAD</t>
  </si>
  <si>
    <t>PPSTSPCCL</t>
  </si>
  <si>
    <t xml:space="preserve">PORCENTAJE  DE PROXIMIDAD SOCIAL EN TEMA DE SEGURIDAD PROGRAMADO POR COLONIAS DE CADA LOCALIDAD </t>
  </si>
  <si>
    <t>PPSTSRCCL</t>
  </si>
  <si>
    <t xml:space="preserve">PORCENTAJE  DE PROXIMIDAD SOCIAL EN TEMA DE SEGURIDAD REALIZADO POR COLONIAS DE CADA LOCALIDAD </t>
  </si>
  <si>
    <t>https://www.economia.gob.mx/datamexico/es/profile/geo/zapotlan-de-juarez#seguridad-publica</t>
  </si>
  <si>
    <t>PPSTDS</t>
  </si>
  <si>
    <t>PPSETDS. Porcentaje de proximidad social en tema de seguridad</t>
  </si>
  <si>
    <t>PPSTSPCCL.Porcentaje de proximidad social en tema de seguridad programado por colonias de cada localidad</t>
  </si>
  <si>
    <t>PPSTSRCCL. Porcentaje de proximidad social en tema de seguridad realizado por colonias de cada localidad</t>
  </si>
  <si>
    <t>Porcentaje de prevencion del delito a traves de conferencias de proximidad social en temas de seguridad</t>
  </si>
  <si>
    <t>Porcentaje de proximidad social en tema de seguridad</t>
  </si>
  <si>
    <t>PPSTS. Porcentaje de proximidad social en tema de seguridad</t>
  </si>
  <si>
    <t>Porcentaje de proximidad social en tema de seguridad programado por colonias de cada localidad</t>
  </si>
  <si>
    <t>PPSTSPCCL. Porcentaje de proximidad social en tema de seguridad programado por colonias de cada localidad</t>
  </si>
  <si>
    <t>Porcentaje de proximidad social en tema de seguridad realizado por colonias de cada localidad</t>
  </si>
  <si>
    <t>PPSETDS = (PPSTSPCCL/PPSTSRCCL) * 100%</t>
  </si>
  <si>
    <t>PPSTS = (PPSTSPCCL/PPSTSRCCL) * 100%</t>
  </si>
  <si>
    <t>PP1-FIN</t>
  </si>
  <si>
    <t xml:space="preserve">PASPLOCUP. Porcentaje de avance sobre la elaboración de los Lineamientos para la obtención del Certificado Único Policial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</si>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</sst>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sz val="8.5"/>
      <color rgb="FF000000"/>
      <name val="Arial"/>
      <family val="2"/>
    </font>
    <font>
      <b/>
      <sz val="11"/>
      <color rgb="FF000000"/>
      <name val="Arial"/>
      <family val="2"/>
    </font>
    <font>
      <b/>
      <vertAlign val="subscript"/>
      <sz val="8.5"/>
      <name val="Arial"/>
      <family val="2"/>
    </font>
    <font>
      <b/>
      <sz val="9"/>
      <color rgb="FF000000"/>
      <name val="Arial"/>
      <family val="2"/>
    </font>
    <font>
      <sz val="16"/>
      <name val="Arial"/>
      <family val="2"/>
    </font>
    <font>
      <sz val="16"/>
      <color rgb="FF000000"/>
      <name val="Arial"/>
      <family val="2"/>
    </font>
    <font>
      <b/>
      <sz val="11"/>
      <color rgb="FF000000"/>
      <name val="Arial MT"/>
    </font>
    <font>
      <sz val="9"/>
      <color theme="1"/>
      <name val="Arial"/>
      <family val="2"/>
    </font>
    <font>
      <sz val="12"/>
      <color rgb="FF000000"/>
      <name val="Arial"/>
      <family val="2"/>
    </font>
    <font>
      <sz val="8"/>
      <color theme="1"/>
      <name val="Arial"/>
      <family val="2"/>
    </font>
    <font>
      <b/>
      <sz val="20"/>
      <name val="Arial"/>
      <family val="2"/>
    </font>
    <font>
      <sz val="20"/>
      <color rgb="FF000000"/>
      <name val="Arial"/>
      <family val="2"/>
    </font>
  </fonts>
  <fills count="31">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
      <patternFill patternType="solid">
        <fgColor theme="1" tint="0.499984740745262"/>
        <bgColor indexed="64"/>
      </patternFill>
    </fill>
    <fill>
      <patternFill patternType="solid">
        <fgColor theme="0" tint="-0.249977111117893"/>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51">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24" fillId="0" borderId="0" xfId="0" applyFont="1" applyAlignment="1">
      <alignment horizontal="justify" vertical="justify"/>
    </xf>
    <xf numFmtId="0" fontId="24" fillId="0" borderId="0" xfId="0" applyFont="1" applyAlignment="1">
      <alignment horizontal="center" vertical="center" wrapText="1"/>
    </xf>
    <xf numFmtId="0" fontId="18" fillId="0" borderId="14" xfId="0" applyFont="1" applyBorder="1" applyAlignment="1">
      <alignment horizontal="center"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12" fillId="8" borderId="34" xfId="0" applyFont="1" applyFill="1" applyBorder="1" applyAlignment="1">
      <alignment horizontal="center" vertical="center" wrapText="1"/>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4"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30" fillId="8" borderId="34" xfId="0" applyFont="1" applyFill="1" applyBorder="1" applyAlignment="1">
      <alignment horizontal="center"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89" fillId="15" borderId="34" xfId="0" applyFont="1" applyFill="1" applyBorder="1" applyAlignment="1">
      <alignment horizontal="center" vertical="center"/>
    </xf>
    <xf numFmtId="0" fontId="10" fillId="7"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48" fillId="8"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40" fillId="0" borderId="37" xfId="0" applyFont="1" applyBorder="1" applyAlignment="1">
      <alignment horizontal="center" vertical="center"/>
    </xf>
    <xf numFmtId="0" fontId="107" fillId="0" borderId="34" xfId="0" applyFont="1" applyBorder="1" applyAlignment="1">
      <alignment horizontal="center" vertical="center" wrapText="1"/>
    </xf>
    <xf numFmtId="0" fontId="24" fillId="8" borderId="34" xfId="0" applyFont="1" applyFill="1" applyBorder="1" applyAlignment="1">
      <alignment horizontal="justify" vertical="center" wrapText="1"/>
    </xf>
    <xf numFmtId="1" fontId="109" fillId="0" borderId="10" xfId="0" applyNumberFormat="1" applyFont="1" applyBorder="1" applyAlignment="1">
      <alignment horizontal="center" vertical="center" wrapText="1" shrinkToFit="1"/>
    </xf>
    <xf numFmtId="0" fontId="40" fillId="0" borderId="34" xfId="0" applyFont="1" applyFill="1" applyBorder="1" applyAlignment="1">
      <alignment horizontal="center" vertical="center" wrapText="1"/>
    </xf>
    <xf numFmtId="0" fontId="18" fillId="28" borderId="14" xfId="0" applyFont="1" applyFill="1" applyBorder="1" applyAlignment="1">
      <alignment horizontal="center" vertical="center" wrapText="1"/>
    </xf>
    <xf numFmtId="9" fontId="92" fillId="0" borderId="37" xfId="2" applyNumberFormat="1" applyFont="1" applyBorder="1" applyAlignment="1">
      <alignment horizontal="center" vertical="center" wrapText="1"/>
    </xf>
    <xf numFmtId="0" fontId="59" fillId="7" borderId="34" xfId="0" applyFont="1" applyFill="1" applyBorder="1" applyAlignment="1">
      <alignment horizontal="center" vertical="center" wrapText="1"/>
    </xf>
    <xf numFmtId="0" fontId="59" fillId="8" borderId="34" xfId="0" applyFont="1" applyFill="1" applyBorder="1" applyAlignment="1">
      <alignment horizontal="center" vertical="center" wrapText="1"/>
    </xf>
    <xf numFmtId="0" fontId="0" fillId="9" borderId="0" xfId="0" applyFill="1" applyAlignment="1">
      <alignment horizontal="left" vertical="top"/>
    </xf>
    <xf numFmtId="0" fontId="108"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107" fillId="0" borderId="29" xfId="0" applyFont="1" applyBorder="1" applyAlignment="1">
      <alignment horizontal="center" vertical="center" wrapText="1"/>
    </xf>
    <xf numFmtId="0" fontId="107" fillId="0" borderId="31" xfId="0" applyFont="1" applyBorder="1" applyAlignment="1">
      <alignment horizontal="center" vertical="center" wrapText="1"/>
    </xf>
    <xf numFmtId="0" fontId="85" fillId="0" borderId="31" xfId="0" applyFont="1" applyBorder="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108" fillId="0" borderId="2" xfId="0" applyFont="1" applyBorder="1" applyAlignment="1">
      <alignment horizontal="left" vertical="center" wrapText="1"/>
    </xf>
    <xf numFmtId="0" fontId="108" fillId="0" borderId="3" xfId="0" applyFont="1" applyBorder="1" applyAlignment="1">
      <alignment horizontal="left" vertical="center" wrapText="1"/>
    </xf>
    <xf numFmtId="0" fontId="108" fillId="0" borderId="4" xfId="0" applyFont="1" applyBorder="1" applyAlignment="1">
      <alignment horizontal="left" vertical="center" wrapText="1"/>
    </xf>
    <xf numFmtId="0" fontId="108" fillId="0" borderId="0" xfId="0" applyFont="1" applyAlignment="1">
      <alignment horizontal="left" vertical="center" wrapText="1"/>
    </xf>
    <xf numFmtId="0" fontId="108" fillId="0" borderId="5" xfId="0" applyFont="1" applyBorder="1" applyAlignment="1">
      <alignment horizontal="left" vertical="center" wrapText="1"/>
    </xf>
    <xf numFmtId="0" fontId="108" fillId="0" borderId="7" xfId="0" applyFont="1" applyBorder="1" applyAlignment="1">
      <alignment horizontal="left" vertical="center" wrapText="1"/>
    </xf>
    <xf numFmtId="0" fontId="108" fillId="0" borderId="8" xfId="0" applyFont="1" applyBorder="1" applyAlignment="1">
      <alignment horizontal="left" vertical="center" wrapText="1"/>
    </xf>
    <xf numFmtId="0" fontId="108" fillId="0" borderId="9" xfId="0" applyFont="1" applyBorder="1" applyAlignment="1">
      <alignment horizontal="left" vertical="center" wrapText="1"/>
    </xf>
    <xf numFmtId="0" fontId="107" fillId="0" borderId="1" xfId="0" applyFont="1" applyBorder="1" applyAlignment="1">
      <alignment horizontal="left" vertical="center" wrapText="1"/>
    </xf>
    <xf numFmtId="0" fontId="107" fillId="0" borderId="2" xfId="0" applyFont="1" applyBorder="1" applyAlignment="1">
      <alignment horizontal="left" vertical="center" wrapText="1"/>
    </xf>
    <xf numFmtId="0" fontId="107" fillId="0" borderId="3" xfId="0" applyFont="1" applyBorder="1" applyAlignment="1">
      <alignment horizontal="left" vertical="center" wrapText="1"/>
    </xf>
    <xf numFmtId="0" fontId="107" fillId="0" borderId="4" xfId="0" applyFont="1" applyBorder="1" applyAlignment="1">
      <alignment horizontal="left" vertical="center" wrapText="1"/>
    </xf>
    <xf numFmtId="0" fontId="107" fillId="0" borderId="0" xfId="0" applyFont="1" applyAlignment="1">
      <alignment horizontal="left" vertical="center" wrapText="1"/>
    </xf>
    <xf numFmtId="0" fontId="107" fillId="0" borderId="5" xfId="0" applyFont="1" applyBorder="1" applyAlignment="1">
      <alignment horizontal="left" vertical="center" wrapText="1"/>
    </xf>
    <xf numFmtId="0" fontId="107" fillId="0" borderId="7" xfId="0" applyFont="1" applyBorder="1" applyAlignment="1">
      <alignment horizontal="left" vertical="center" wrapText="1"/>
    </xf>
    <xf numFmtId="0" fontId="107" fillId="0" borderId="8" xfId="0" applyFont="1" applyBorder="1" applyAlignment="1">
      <alignment horizontal="left" vertical="center" wrapText="1"/>
    </xf>
    <xf numFmtId="0" fontId="107"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111" fillId="0" borderId="11" xfId="0" applyFont="1" applyBorder="1" applyAlignment="1">
      <alignment horizontal="justify" vertical="center" wrapText="1"/>
    </xf>
    <xf numFmtId="0" fontId="111" fillId="0" borderId="12" xfId="0" applyFont="1" applyBorder="1" applyAlignment="1">
      <alignment horizontal="justify" vertical="center" wrapText="1"/>
    </xf>
    <xf numFmtId="0" fontId="111"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21" xfId="3" applyFont="1" applyBorder="1" applyAlignment="1">
      <alignment horizontal="center" vertical="center" wrapText="1"/>
    </xf>
    <xf numFmtId="0" fontId="84" fillId="0" borderId="2" xfId="3" applyFont="1" applyBorder="1" applyAlignment="1">
      <alignment horizontal="center" vertical="center" wrapText="1"/>
    </xf>
    <xf numFmtId="0" fontId="84" fillId="0" borderId="3" xfId="3" applyFont="1" applyBorder="1" applyAlignment="1">
      <alignment horizontal="center" vertical="center" wrapText="1"/>
    </xf>
    <xf numFmtId="0" fontId="84" fillId="0" borderId="18" xfId="3" applyFont="1" applyBorder="1" applyAlignment="1">
      <alignment horizontal="center" vertical="center" wrapText="1"/>
    </xf>
    <xf numFmtId="0" fontId="84" fillId="0" borderId="0" xfId="3" applyFont="1" applyAlignment="1">
      <alignment horizontal="center" vertical="center" wrapText="1"/>
    </xf>
    <xf numFmtId="0" fontId="84" fillId="0" borderId="5" xfId="3" applyFont="1" applyBorder="1" applyAlignment="1">
      <alignment horizontal="center" vertical="center" wrapText="1"/>
    </xf>
    <xf numFmtId="0" fontId="84" fillId="0" borderId="23" xfId="3" applyFont="1" applyBorder="1" applyAlignment="1">
      <alignment horizontal="center" vertical="center" wrapText="1"/>
    </xf>
    <xf numFmtId="0" fontId="84" fillId="0" borderId="8" xfId="3" applyFont="1" applyBorder="1" applyAlignment="1">
      <alignment horizontal="center" vertical="center" wrapText="1"/>
    </xf>
    <xf numFmtId="0" fontId="84" fillId="0" borderId="9" xfId="3" applyFont="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40"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92" fillId="0" borderId="37" xfId="0" applyFont="1" applyBorder="1" applyAlignment="1">
      <alignment horizontal="center" vertical="center" wrapText="1"/>
    </xf>
    <xf numFmtId="0" fontId="92" fillId="0" borderId="38"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38" xfId="0" applyFont="1" applyBorder="1" applyAlignment="1">
      <alignment horizontal="center" vertical="center" wrapText="1"/>
    </xf>
    <xf numFmtId="0" fontId="57" fillId="8" borderId="24" xfId="0" applyFont="1" applyFill="1" applyBorder="1" applyAlignment="1">
      <alignment horizontal="center" vertical="center" wrapText="1"/>
    </xf>
    <xf numFmtId="0" fontId="57" fillId="8" borderId="26" xfId="0" applyFont="1" applyFill="1" applyBorder="1" applyAlignment="1">
      <alignment horizontal="center" vertical="center" wrapText="1"/>
    </xf>
    <xf numFmtId="0" fontId="57" fillId="8" borderId="27" xfId="0" applyFont="1" applyFill="1" applyBorder="1" applyAlignment="1">
      <alignment horizontal="center" vertical="center" wrapText="1"/>
    </xf>
    <xf numFmtId="0" fontId="57" fillId="8" borderId="28" xfId="0" applyFont="1" applyFill="1" applyBorder="1" applyAlignment="1">
      <alignment horizontal="center" vertical="center" wrapText="1"/>
    </xf>
    <xf numFmtId="9" fontId="113" fillId="0" borderId="24" xfId="1" applyFont="1" applyBorder="1" applyAlignment="1">
      <alignment horizontal="center" vertical="center"/>
    </xf>
    <xf numFmtId="9" fontId="113" fillId="0" borderId="26" xfId="1" applyFont="1" applyBorder="1" applyAlignment="1">
      <alignment horizontal="center" vertical="center"/>
    </xf>
    <xf numFmtId="9" fontId="113" fillId="0" borderId="27" xfId="1" applyFont="1" applyBorder="1" applyAlignment="1">
      <alignment horizontal="center" vertical="center"/>
    </xf>
    <xf numFmtId="9" fontId="113" fillId="0" borderId="28" xfId="1" applyFont="1" applyBorder="1" applyAlignment="1">
      <alignment horizontal="center" vertical="center"/>
    </xf>
    <xf numFmtId="0" fontId="113" fillId="23" borderId="29" xfId="0" applyFont="1" applyFill="1" applyBorder="1" applyAlignment="1">
      <alignment horizontal="center" vertical="center"/>
    </xf>
    <xf numFmtId="0" fontId="113" fillId="23" borderId="30" xfId="0" applyFont="1" applyFill="1" applyBorder="1" applyAlignment="1">
      <alignment horizontal="center" vertical="center"/>
    </xf>
    <xf numFmtId="0" fontId="113" fillId="23" borderId="31" xfId="0" applyFont="1" applyFill="1" applyBorder="1" applyAlignment="1">
      <alignment horizontal="center" vertical="center"/>
    </xf>
    <xf numFmtId="9" fontId="55" fillId="30" borderId="29" xfId="0" applyNumberFormat="1" applyFont="1" applyFill="1" applyBorder="1" applyAlignment="1">
      <alignment horizontal="center" vertical="center"/>
    </xf>
    <xf numFmtId="9" fontId="55" fillId="30" borderId="30" xfId="0" applyNumberFormat="1" applyFont="1" applyFill="1" applyBorder="1" applyAlignment="1">
      <alignment horizontal="center" vertical="center"/>
    </xf>
    <xf numFmtId="9" fontId="55" fillId="30" borderId="31" xfId="0" applyNumberFormat="1" applyFont="1" applyFill="1" applyBorder="1" applyAlignment="1">
      <alignment horizontal="center" vertical="center"/>
    </xf>
    <xf numFmtId="0" fontId="55" fillId="7" borderId="34" xfId="0" applyFont="1" applyFill="1" applyBorder="1" applyAlignment="1">
      <alignment horizontal="center" vertical="center"/>
    </xf>
    <xf numFmtId="0" fontId="12" fillId="8" borderId="34" xfId="0" applyFont="1" applyFill="1" applyBorder="1" applyAlignment="1">
      <alignment horizontal="center" vertical="center" wrapText="1"/>
    </xf>
    <xf numFmtId="0" fontId="85" fillId="0" borderId="34" xfId="0" applyFont="1" applyBorder="1" applyAlignment="1">
      <alignment horizontal="center" vertical="center" wrapText="1"/>
    </xf>
    <xf numFmtId="0" fontId="18" fillId="16" borderId="37" xfId="0" applyFont="1" applyFill="1" applyBorder="1" applyAlignment="1">
      <alignment horizontal="center" vertical="center" wrapText="1"/>
    </xf>
    <xf numFmtId="0" fontId="18" fillId="16" borderId="38" xfId="0" applyFont="1" applyFill="1" applyBorder="1" applyAlignment="1">
      <alignment horizontal="center" vertical="center" wrapText="1"/>
    </xf>
    <xf numFmtId="0" fontId="113" fillId="16" borderId="34" xfId="0" applyFont="1" applyFill="1" applyBorder="1" applyAlignment="1">
      <alignment horizontal="center" vertical="center"/>
    </xf>
    <xf numFmtId="0" fontId="114" fillId="0" borderId="34" xfId="0" applyFont="1" applyBorder="1" applyAlignment="1">
      <alignment horizontal="center" vertical="center"/>
    </xf>
    <xf numFmtId="9" fontId="55" fillId="7" borderId="29" xfId="0" applyNumberFormat="1" applyFont="1" applyFill="1" applyBorder="1" applyAlignment="1">
      <alignment horizontal="center" vertical="center"/>
    </xf>
    <xf numFmtId="9" fontId="55" fillId="7" borderId="30" xfId="0" applyNumberFormat="1" applyFont="1" applyFill="1" applyBorder="1" applyAlignment="1">
      <alignment horizontal="center" vertical="center"/>
    </xf>
    <xf numFmtId="9" fontId="55" fillId="7" borderId="31" xfId="0" applyNumberFormat="1" applyFont="1" applyFill="1" applyBorder="1" applyAlignment="1">
      <alignment horizontal="center" vertical="center"/>
    </xf>
    <xf numFmtId="9" fontId="113" fillId="11" borderId="24" xfId="0" applyNumberFormat="1" applyFont="1" applyFill="1" applyBorder="1" applyAlignment="1">
      <alignment horizontal="center" vertical="center"/>
    </xf>
    <xf numFmtId="0" fontId="113" fillId="11" borderId="26" xfId="0" applyFont="1" applyFill="1" applyBorder="1" applyAlignment="1">
      <alignment horizontal="center" vertical="center"/>
    </xf>
    <xf numFmtId="0" fontId="113" fillId="11" borderId="27" xfId="0" applyFont="1" applyFill="1" applyBorder="1" applyAlignment="1">
      <alignment horizontal="center" vertical="center"/>
    </xf>
    <xf numFmtId="0" fontId="113" fillId="11" borderId="28" xfId="0" applyFont="1" applyFill="1" applyBorder="1" applyAlignment="1">
      <alignment horizontal="center" vertical="center"/>
    </xf>
    <xf numFmtId="9" fontId="55" fillId="15" borderId="29" xfId="0" applyNumberFormat="1" applyFont="1" applyFill="1" applyBorder="1" applyAlignment="1">
      <alignment horizontal="center" vertical="center"/>
    </xf>
    <xf numFmtId="9" fontId="55" fillId="15" borderId="30" xfId="0" applyNumberFormat="1" applyFont="1" applyFill="1" applyBorder="1" applyAlignment="1">
      <alignment horizontal="center" vertical="center"/>
    </xf>
    <xf numFmtId="9" fontId="55" fillId="15" borderId="31" xfId="0" applyNumberFormat="1" applyFont="1" applyFill="1" applyBorder="1" applyAlignment="1">
      <alignment horizontal="center" vertical="center"/>
    </xf>
    <xf numFmtId="0" fontId="55" fillId="9" borderId="34" xfId="0" applyFont="1" applyFill="1" applyBorder="1" applyAlignment="1">
      <alignment horizontal="center" vertical="center"/>
    </xf>
    <xf numFmtId="9" fontId="55" fillId="29" borderId="29" xfId="0" applyNumberFormat="1" applyFont="1" applyFill="1" applyBorder="1" applyAlignment="1">
      <alignment horizontal="center" vertical="center"/>
    </xf>
    <xf numFmtId="9" fontId="55" fillId="29" borderId="30" xfId="0" applyNumberFormat="1" applyFont="1" applyFill="1" applyBorder="1" applyAlignment="1">
      <alignment horizontal="center" vertical="center"/>
    </xf>
    <xf numFmtId="9" fontId="55" fillId="29" borderId="31" xfId="0" applyNumberFormat="1"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10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1" fillId="0" borderId="34" xfId="0" applyFont="1" applyBorder="1" applyAlignment="1">
      <alignment horizontal="left" vertical="center" wrapText="1"/>
    </xf>
    <xf numFmtId="0" fontId="98" fillId="22" borderId="34" xfId="0" applyFont="1" applyFill="1" applyBorder="1" applyAlignment="1">
      <alignment horizontal="center"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70" fillId="0" borderId="39" xfId="0" applyFont="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9" fontId="79" fillId="0" borderId="34" xfId="1" applyFont="1" applyBorder="1" applyAlignment="1">
      <alignment horizontal="center" vertical="center"/>
    </xf>
    <xf numFmtId="0" fontId="89" fillId="21" borderId="34" xfId="0" applyFont="1" applyFill="1" applyBorder="1" applyAlignment="1">
      <alignment horizontal="center" vertical="center"/>
    </xf>
    <xf numFmtId="0" fontId="89" fillId="15" borderId="34" xfId="0"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57" fillId="8" borderId="45" xfId="2"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0" fillId="0" borderId="29" xfId="0" applyFont="1" applyBorder="1" applyAlignment="1">
      <alignment horizontal="center" vertical="center"/>
    </xf>
    <xf numFmtId="0" fontId="40" fillId="0" borderId="31"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7" xfId="0" applyFont="1" applyBorder="1" applyAlignment="1">
      <alignment horizontal="center" vertical="center"/>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0" fillId="4"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48" fillId="9" borderId="34"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96"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12" fillId="0" borderId="11" xfId="0" applyFont="1" applyBorder="1" applyAlignment="1">
      <alignment horizontal="center" vertical="center" wrapText="1"/>
    </xf>
    <xf numFmtId="0" fontId="51" fillId="0" borderId="13" xfId="0" applyFont="1" applyBorder="1" applyAlignment="1">
      <alignment horizontal="left" vertical="top"/>
    </xf>
    <xf numFmtId="0" fontId="28" fillId="0" borderId="43" xfId="3" applyBorder="1" applyAlignment="1">
      <alignment horizontal="center" vertical="center" wrapText="1"/>
    </xf>
    <xf numFmtId="0" fontId="18" fillId="0" borderId="26"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42" xfId="3" applyFont="1" applyBorder="1" applyAlignment="1">
      <alignment horizontal="center" vertical="center" wrapText="1"/>
    </xf>
    <xf numFmtId="0" fontId="18" fillId="0" borderId="49" xfId="3" applyFont="1" applyBorder="1" applyAlignment="1">
      <alignment horizontal="center" vertical="center" wrapText="1"/>
    </xf>
    <xf numFmtId="0" fontId="18" fillId="0" borderId="28" xfId="3" applyFont="1" applyBorder="1" applyAlignment="1">
      <alignment horizontal="center" vertical="center" wrapText="1"/>
    </xf>
    <xf numFmtId="0" fontId="91" fillId="8"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10" fillId="0" borderId="34" xfId="0" applyFont="1" applyBorder="1" applyAlignment="1">
      <alignment horizontal="center" vertical="center" wrapText="1"/>
    </xf>
    <xf numFmtId="0" fontId="110" fillId="0" borderId="24" xfId="0" applyFont="1" applyBorder="1" applyAlignment="1">
      <alignment horizontal="center" vertical="center" wrapText="1"/>
    </xf>
    <xf numFmtId="0" fontId="110" fillId="0" borderId="26" xfId="0" applyFont="1" applyBorder="1" applyAlignment="1">
      <alignment horizontal="center" vertical="center" wrapText="1"/>
    </xf>
    <xf numFmtId="0" fontId="110" fillId="0" borderId="32" xfId="0" applyFont="1" applyBorder="1" applyAlignment="1">
      <alignment horizontal="center" vertical="center" wrapText="1"/>
    </xf>
    <xf numFmtId="0" fontId="110" fillId="0" borderId="42"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28" xfId="0" applyFont="1" applyBorder="1" applyAlignment="1">
      <alignment horizontal="center" vertical="center" wrapText="1"/>
    </xf>
    <xf numFmtId="0" fontId="40" fillId="0" borderId="34" xfId="0" applyFont="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2" fillId="0" borderId="34" xfId="0" quotePrefix="1" applyFont="1" applyBorder="1" applyAlignment="1">
      <alignment horizontal="center" vertical="center" wrapText="1"/>
    </xf>
    <xf numFmtId="0" fontId="110" fillId="0" borderId="24" xfId="3" applyFont="1" applyBorder="1" applyAlignment="1">
      <alignment horizontal="center" vertical="center" wrapText="1"/>
    </xf>
    <xf numFmtId="0" fontId="110" fillId="0" borderId="26" xfId="3" applyFont="1" applyBorder="1" applyAlignment="1">
      <alignment horizontal="center" vertical="center" wrapText="1"/>
    </xf>
    <xf numFmtId="0" fontId="110" fillId="0" borderId="32" xfId="3" applyFont="1" applyBorder="1" applyAlignment="1">
      <alignment horizontal="center" vertical="center" wrapText="1"/>
    </xf>
    <xf numFmtId="0" fontId="110" fillId="0" borderId="42" xfId="3" applyFont="1" applyBorder="1" applyAlignment="1">
      <alignment horizontal="center" vertical="center" wrapText="1"/>
    </xf>
    <xf numFmtId="0" fontId="110" fillId="0" borderId="27" xfId="3" applyFont="1" applyBorder="1" applyAlignment="1">
      <alignment horizontal="center" vertical="center" wrapText="1"/>
    </xf>
    <xf numFmtId="0" fontId="110" fillId="0" borderId="28" xfId="3" applyFont="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87" fillId="0" borderId="29" xfId="0" applyFont="1" applyBorder="1" applyAlignment="1">
      <alignment horizontal="center" vertical="center" wrapText="1"/>
    </xf>
    <xf numFmtId="0" fontId="87" fillId="0" borderId="31" xfId="0"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92" fillId="0" borderId="34" xfId="0" applyFont="1" applyBorder="1" applyAlignment="1">
      <alignment horizontal="right" vertical="center" wrapText="1"/>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92" fillId="0" borderId="27"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10" fillId="0" borderId="37"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110" fillId="0" borderId="29" xfId="0" applyFont="1" applyBorder="1" applyAlignment="1">
      <alignment horizontal="center" vertical="center" wrapText="1"/>
    </xf>
    <xf numFmtId="0" fontId="11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0" borderId="0" xfId="0" applyFont="1" applyAlignment="1">
      <alignment horizontal="center" vertical="center"/>
    </xf>
    <xf numFmtId="0" fontId="96"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6"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24" fillId="0" borderId="0" xfId="0" applyFont="1" applyAlignment="1">
      <alignment horizontal="center" vertical="top"/>
    </xf>
    <xf numFmtId="0" fontId="24" fillId="7" borderId="25" xfId="0" applyFont="1" applyFill="1" applyBorder="1" applyAlignment="1">
      <alignment horizontal="center" vertical="top"/>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3" fillId="0" borderId="11" xfId="0" applyNumberFormat="1" applyFont="1" applyBorder="1" applyAlignment="1">
      <alignment horizontal="left" vertical="center" shrinkToFit="1"/>
    </xf>
    <xf numFmtId="1" fontId="103" fillId="0" borderId="12" xfId="0" applyNumberFormat="1" applyFont="1" applyBorder="1" applyAlignment="1">
      <alignment horizontal="left" vertical="center" shrinkToFit="1"/>
    </xf>
    <xf numFmtId="1" fontId="103" fillId="0" borderId="13" xfId="0" applyNumberFormat="1" applyFont="1" applyBorder="1" applyAlignment="1">
      <alignment horizontal="left" vertical="center" shrinkToFit="1"/>
    </xf>
    <xf numFmtId="1" fontId="103" fillId="0" borderId="11" xfId="0" applyNumberFormat="1" applyFont="1" applyBorder="1" applyAlignment="1">
      <alignment horizontal="left" vertical="center" wrapText="1" shrinkToFit="1"/>
    </xf>
    <xf numFmtId="1" fontId="103" fillId="0" borderId="12" xfId="0" applyNumberFormat="1" applyFont="1" applyBorder="1" applyAlignment="1">
      <alignment horizontal="left" vertical="center" wrapText="1" shrinkToFit="1"/>
    </xf>
    <xf numFmtId="1" fontId="103"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C6B-4DFA-90F3-39B3CA3D9BB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C6B-4DFA-90F3-39B3CA3D9BB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C6B-4DFA-90F3-39B3CA3D9BB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C6B-4DFA-90F3-39B3CA3D9BB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C6B-4DFA-90F3-39B3CA3D9BB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C6B-4DFA-90F3-39B3CA3D9BB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C6B-4DFA-90F3-39B3CA3D9BB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C6B-4DFA-90F3-39B3CA3D9BB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C6B-4DFA-90F3-39B3CA3D9BB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C6B-4DFA-90F3-39B3CA3D9BB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C6B-4DFA-90F3-39B3CA3D9BB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C6B-4DFA-90F3-39B3CA3D9BB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C6B-4DFA-90F3-39B3CA3D9BB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C6B-4DFA-90F3-39B3CA3D9BB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C6B-4DFA-90F3-39B3CA3D9BB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C6B-4DFA-90F3-39B3CA3D9BB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C6B-4DFA-90F3-39B3CA3D9BB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C6B-4DFA-90F3-39B3CA3D9BB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C6B-4DFA-90F3-39B3CA3D9BB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C6B-4DFA-90F3-39B3CA3D9BB3}"/>
              </c:ext>
            </c:extLst>
          </c:dPt>
          <c:val>
            <c:numRef>
              <c:f>[1]FIN!$A$50:$A$69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C6B-4DFA-90F3-39B3CA3D9BB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C6B-4DFA-90F3-39B3CA3D9BB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C6B-4DFA-90F3-39B3CA3D9BB3}"/>
              </c:ext>
            </c:extLst>
          </c:dPt>
          <c:val>
            <c:numRef>
              <c:f>[1]FIN!$F$46:$G$46</c:f>
              <c:numCache>
                <c:formatCode>General</c:formatCode>
                <c:ptCount val="2"/>
                <c:pt idx="0">
                  <c:v>12</c:v>
                </c:pt>
                <c:pt idx="1">
                  <c:v>2</c:v>
                </c:pt>
              </c:numCache>
            </c:numRef>
          </c:val>
          <c:extLst>
            <c:ext xmlns:c16="http://schemas.microsoft.com/office/drawing/2014/chart" uri="{C3380CC4-5D6E-409C-BE32-E72D297353CC}">
              <c16:uniqueId val="{0000002D-FC6B-4DFA-90F3-39B3CA3D9BB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12</c:v>
                </c:pt>
                <c:pt idx="1">
                  <c:v>2</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13</c:v>
                </c:pt>
                <c:pt idx="1">
                  <c:v>2</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27</c:v>
                </c:pt>
                <c:pt idx="1">
                  <c:v>7</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300</c:v>
                </c:pt>
                <c:pt idx="1">
                  <c:v>70</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155</c:v>
                </c:pt>
                <c:pt idx="1">
                  <c:v>28</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95</c:v>
                </c:pt>
                <c:pt idx="1">
                  <c:v>9</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{C1FF963E-A91C-41E2-B4C2-08341BF390AF}</c15:txfldGUID>
                      <c15:f>'AE2'!$H$51</c15:f>
                      <c15:dlblFieldTableCache>
                        <c:ptCount val="1"/>
                        <c:pt idx="0">
                          <c:v>10</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{8D98F453-775A-4C7E-B898-59D66B3D9225}</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{2A16E1DD-3D2D-4542-A957-00CBE9B19448}</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10</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{B6862B75-E65B-49EC-8362-203C0DE91935}</c15:txfldGUID>
                      <c15:f>'AE1'!$H$51</c15:f>
                      <c15:dlblFieldTableCache>
                        <c:ptCount val="1"/>
                        <c:pt idx="0">
                          <c:v>10</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{670FD2A9-2BC7-45FF-8C49-2CDA1C4D7837}</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{4EE73E90-7567-4A36-8085-D47A7B2C467F}</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10</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8801794561061"/>
          <c:y val="0.12101386325730001"/>
          <c:w val="0.71017572005349772"/>
          <c:h val="0.75797227348539997"/>
        </c:manualLayout>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33C-4AE3-AF90-A0378D91D8E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33C-4AE3-AF90-A0378D91D8E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33C-4AE3-AF90-A0378D91D8E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33C-4AE3-AF90-A0378D91D8E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33C-4AE3-AF90-A0378D91D8E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33C-4AE3-AF90-A0378D91D8E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33C-4AE3-AF90-A0378D91D8E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33C-4AE3-AF90-A0378D91D8E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33C-4AE3-AF90-A0378D91D8E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33C-4AE3-AF90-A0378D91D8E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33C-4AE3-AF90-A0378D91D8E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33C-4AE3-AF90-A0378D91D8E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33C-4AE3-AF90-A0378D91D8E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33C-4AE3-AF90-A0378D91D8E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33C-4AE3-AF90-A0378D91D8E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33C-4AE3-AF90-A0378D91D8E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33C-4AE3-AF90-A0378D91D8E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33C-4AE3-AF90-A0378D91D8E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33C-4AE3-AF90-A0378D91D8E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33C-4AE3-AF90-A0378D91D8EC}"/>
              </c:ext>
            </c:extLst>
          </c:dPt>
          <c:val>
            <c:numRef>
              <c:f>[1]FIN!$A$50:$A$69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33C-4AE3-AF90-A0378D91D8E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33C-4AE3-AF90-A0378D91D8E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33C-4AE3-AF90-A0378D91D8EC}"/>
              </c:ext>
            </c:extLst>
          </c:dPt>
          <c:val>
            <c:numRef>
              <c:f>[1]FIN!$F$46:$G$46</c:f>
              <c:numCache>
                <c:formatCode>General</c:formatCode>
                <c:ptCount val="2"/>
                <c:pt idx="0">
                  <c:v>12</c:v>
                </c:pt>
                <c:pt idx="1">
                  <c:v>2</c:v>
                </c:pt>
              </c:numCache>
            </c:numRef>
          </c:val>
          <c:extLst>
            <c:ext xmlns:c16="http://schemas.microsoft.com/office/drawing/2014/chart" uri="{C3380CC4-5D6E-409C-BE32-E72D297353CC}">
              <c16:uniqueId val="{0000002D-A33C-4AE3-AF90-A0378D91D8E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11</c:v>
                </c:pt>
                <c:pt idx="1">
                  <c:v>1</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5</c:v>
                </c:pt>
                <c:pt idx="1">
                  <c:v>1</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c:v>
                </c:pt>
                <c:pt idx="1">
                  <c:v>0.5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c:v>
                </c:pt>
                <c:pt idx="1">
                  <c:v>0.5</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1</c:v>
                </c:pt>
                <c:pt idx="1">
                  <c:v>0.5</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c:v>
                </c:pt>
                <c:pt idx="1">
                  <c:v>0.5</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1</c:v>
                </c:pt>
                <c:pt idx="1">
                  <c:v>0.5</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7.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138734</xdr:colOff>
      <xdr:row>46</xdr:row>
      <xdr:rowOff>129208</xdr:rowOff>
    </xdr:from>
    <xdr:to>
      <xdr:col>5</xdr:col>
      <xdr:colOff>981903</xdr:colOff>
      <xdr:row>61</xdr:row>
      <xdr:rowOff>87795</xdr:rowOff>
    </xdr:to>
    <xdr:graphicFrame macro="">
      <xdr:nvGraphicFramePr>
        <xdr:cNvPr id="2" name="Gráfico 1">
          <a:extLst>
            <a:ext uri="{FF2B5EF4-FFF2-40B4-BE49-F238E27FC236}">
              <a16:creationId xmlns:a16="http://schemas.microsoft.com/office/drawing/2014/main" id="{99740D5E-20A3-4E91-AFE0-8F1DDB2DE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52</xdr:row>
      <xdr:rowOff>28575</xdr:rowOff>
    </xdr:from>
    <xdr:to>
      <xdr:col>5</xdr:col>
      <xdr:colOff>304800</xdr:colOff>
      <xdr:row>56</xdr:row>
      <xdr:rowOff>76200</xdr:rowOff>
    </xdr:to>
    <xdr:sp macro="" textlink="$H$46">
      <xdr:nvSpPr>
        <xdr:cNvPr id="10" name="CuadroTexto 9">
          <a:extLst>
            <a:ext uri="{FF2B5EF4-FFF2-40B4-BE49-F238E27FC236}">
              <a16:creationId xmlns:a16="http://schemas.microsoft.com/office/drawing/2014/main" id="{E7B1AFDC-4C5C-4394-9CC1-2F44DDFECC26}"/>
            </a:ext>
          </a:extLst>
        </xdr:cNvPr>
        <xdr:cNvSpPr txBox="1"/>
      </xdr:nvSpPr>
      <xdr:spPr>
        <a:xfrm>
          <a:off x="2857500" y="15401925"/>
          <a:ext cx="120967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8896035-0935-4A4A-9E6F-91A88C27B337}" type="TxLink">
            <a:rPr lang="en-US" sz="3600" b="0" i="0" u="none" strike="noStrike">
              <a:solidFill>
                <a:srgbClr val="BB9256"/>
              </a:solidFill>
              <a:latin typeface="Arial Rounded MT Bold" panose="020F0704030504030204" pitchFamily="34" charset="0"/>
              <a:cs typeface="Arial"/>
            </a:rPr>
            <a:pPr/>
            <a:t>12%</a:t>
          </a:fld>
          <a:endParaRPr lang="es-MX" sz="4800">
            <a:solidFill>
              <a:srgbClr val="BB9256"/>
            </a:solidFill>
            <a:latin typeface="Arial Rounded MT Bold" panose="020F070403050403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138734</xdr:colOff>
      <xdr:row>46</xdr:row>
      <xdr:rowOff>129208</xdr:rowOff>
    </xdr:from>
    <xdr:to>
      <xdr:col>5</xdr:col>
      <xdr:colOff>981903</xdr:colOff>
      <xdr:row>61</xdr:row>
      <xdr:rowOff>87795</xdr:rowOff>
    </xdr:to>
    <xdr:graphicFrame macro="">
      <xdr:nvGraphicFramePr>
        <xdr:cNvPr id="2" name="Gráfico 1">
          <a:extLst>
            <a:ext uri="{FF2B5EF4-FFF2-40B4-BE49-F238E27FC236}">
              <a16:creationId xmlns:a16="http://schemas.microsoft.com/office/drawing/2014/main" id="{12DAFA7C-601B-46E7-B079-3F01A9D4E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51</xdr:row>
      <xdr:rowOff>85725</xdr:rowOff>
    </xdr:from>
    <xdr:to>
      <xdr:col>5</xdr:col>
      <xdr:colOff>295275</xdr:colOff>
      <xdr:row>56</xdr:row>
      <xdr:rowOff>76200</xdr:rowOff>
    </xdr:to>
    <xdr:sp macro="" textlink="$H$46">
      <xdr:nvSpPr>
        <xdr:cNvPr id="4" name="CuadroTexto 3">
          <a:extLst>
            <a:ext uri="{FF2B5EF4-FFF2-40B4-BE49-F238E27FC236}">
              <a16:creationId xmlns:a16="http://schemas.microsoft.com/office/drawing/2014/main" id="{57F5F97D-CD5F-48C4-8B0A-A40FFDF462B7}"/>
            </a:ext>
          </a:extLst>
        </xdr:cNvPr>
        <xdr:cNvSpPr txBox="1"/>
      </xdr:nvSpPr>
      <xdr:spPr>
        <a:xfrm>
          <a:off x="3057525" y="15240000"/>
          <a:ext cx="10001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F91A153E-08FD-49E3-B5C5-ABA3F2FDD4C8}" type="TxLink">
            <a:rPr lang="en-US" sz="3200" b="0" i="0" u="none" strike="noStrike">
              <a:solidFill>
                <a:srgbClr val="BB9256"/>
              </a:solidFill>
              <a:latin typeface="Arial Rounded MT Bold" panose="020F0704030504030204" pitchFamily="34" charset="0"/>
              <a:cs typeface="Arial"/>
            </a:rPr>
            <a:pPr algn="ctr"/>
            <a:t>30%</a:t>
          </a:fld>
          <a:endParaRPr lang="es-MX" sz="4400">
            <a:solidFill>
              <a:srgbClr val="BB9256"/>
            </a:solidFill>
            <a:latin typeface="Arial Rounded MT Bold" panose="020F070403050403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twoCellAnchor>
    <xdr:from>
      <xdr:col>2</xdr:col>
      <xdr:colOff>293914</xdr:colOff>
      <xdr:row>4</xdr:row>
      <xdr:rowOff>10885</xdr:rowOff>
    </xdr:from>
    <xdr:to>
      <xdr:col>2</xdr:col>
      <xdr:colOff>560615</xdr:colOff>
      <xdr:row>4</xdr:row>
      <xdr:rowOff>239485</xdr:rowOff>
    </xdr:to>
    <xdr:sp macro="" textlink="">
      <xdr:nvSpPr>
        <xdr:cNvPr id="7" name="Rectángulo 6">
          <a:extLst>
            <a:ext uri="{FF2B5EF4-FFF2-40B4-BE49-F238E27FC236}">
              <a16:creationId xmlns:a16="http://schemas.microsoft.com/office/drawing/2014/main" id="{EBF87CC9-695E-43DF-91B7-D1C97CF00045}"/>
            </a:ext>
          </a:extLst>
        </xdr:cNvPr>
        <xdr:cNvSpPr/>
      </xdr:nvSpPr>
      <xdr:spPr>
        <a:xfrm>
          <a:off x="741589" y="3344635"/>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8" name="Rectángulo 7">
          <a:extLst>
            <a:ext uri="{FF2B5EF4-FFF2-40B4-BE49-F238E27FC236}">
              <a16:creationId xmlns:a16="http://schemas.microsoft.com/office/drawing/2014/main" id="{0116F66C-5FB1-4364-8A62-CECC25BF6ECE}"/>
            </a:ext>
          </a:extLst>
        </xdr:cNvPr>
        <xdr:cNvSpPr/>
      </xdr:nvSpPr>
      <xdr:spPr>
        <a:xfrm>
          <a:off x="1133476" y="3344635"/>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3" name="Rectángulo 12">
          <a:extLst>
            <a:ext uri="{FF2B5EF4-FFF2-40B4-BE49-F238E27FC236}">
              <a16:creationId xmlns:a16="http://schemas.microsoft.com/office/drawing/2014/main" id="{D85B542A-1EDD-4A78-87FB-57960D5D539A}"/>
            </a:ext>
          </a:extLst>
        </xdr:cNvPr>
        <xdr:cNvSpPr/>
      </xdr:nvSpPr>
      <xdr:spPr>
        <a:xfrm>
          <a:off x="1524000" y="3350078"/>
          <a:ext cx="26534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4" name="Rectángulo 13">
          <a:extLst>
            <a:ext uri="{FF2B5EF4-FFF2-40B4-BE49-F238E27FC236}">
              <a16:creationId xmlns:a16="http://schemas.microsoft.com/office/drawing/2014/main" id="{F2C295E1-AED0-4B9C-80B1-D8AAC9A380D4}"/>
            </a:ext>
          </a:extLst>
        </xdr:cNvPr>
        <xdr:cNvSpPr/>
      </xdr:nvSpPr>
      <xdr:spPr>
        <a:xfrm>
          <a:off x="1898196" y="3350078"/>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oneCellAnchor>
    <xdr:from>
      <xdr:col>0</xdr:col>
      <xdr:colOff>560831</xdr:colOff>
      <xdr:row>19</xdr:row>
      <xdr:rowOff>438911</xdr:rowOff>
    </xdr:from>
    <xdr:ext cx="2245995" cy="9525"/>
    <xdr:sp macro="" textlink="">
      <xdr:nvSpPr>
        <xdr:cNvPr id="8" name="Shape 51">
          <a:extLst>
            <a:ext uri="{FF2B5EF4-FFF2-40B4-BE49-F238E27FC236}">
              <a16:creationId xmlns:a16="http://schemas.microsoft.com/office/drawing/2014/main" id="{12FF324D-0B94-45E2-BC0C-80DA4237BA6B}"/>
            </a:ext>
          </a:extLst>
        </xdr:cNvPr>
        <xdr:cNvSpPr/>
      </xdr:nvSpPr>
      <xdr:spPr>
        <a:xfrm>
          <a:off x="560831" y="6401561"/>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10" name="Shape 52">
          <a:extLst>
            <a:ext uri="{FF2B5EF4-FFF2-40B4-BE49-F238E27FC236}">
              <a16:creationId xmlns:a16="http://schemas.microsoft.com/office/drawing/2014/main" id="{1A171A78-D848-474E-92E1-108A8276B07B}"/>
            </a:ext>
          </a:extLst>
        </xdr:cNvPr>
        <xdr:cNvSpPr/>
      </xdr:nvSpPr>
      <xdr:spPr>
        <a:xfrm>
          <a:off x="3455162" y="6401561"/>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wsDr>
</file>

<file path=xl/drawings/drawing27.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8" name="Shape 21">
          <a:extLst>
            <a:ext uri="{FF2B5EF4-FFF2-40B4-BE49-F238E27FC236}">
              <a16:creationId xmlns:a16="http://schemas.microsoft.com/office/drawing/2014/main" id="{222426EB-8073-4A74-884D-34241B6E2C5E}"/>
            </a:ext>
          </a:extLst>
        </xdr:cNvPr>
        <xdr:cNvSpPr/>
      </xdr:nvSpPr>
      <xdr:spPr>
        <a:xfrm>
          <a:off x="735329" y="215966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9" name="Rectángulo 28">
          <a:extLst>
            <a:ext uri="{FF2B5EF4-FFF2-40B4-BE49-F238E27FC236}">
              <a16:creationId xmlns:a16="http://schemas.microsoft.com/office/drawing/2014/main" id="{920F71E5-836B-459C-B39A-622F267C6966}"/>
            </a:ext>
          </a:extLst>
        </xdr:cNvPr>
        <xdr:cNvSpPr/>
      </xdr:nvSpPr>
      <xdr:spPr>
        <a:xfrm>
          <a:off x="9760324" y="2285999"/>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2459183</xdr:rowOff>
    </xdr:from>
    <xdr:to>
      <xdr:col>9</xdr:col>
      <xdr:colOff>1513660</xdr:colOff>
      <xdr:row>2</xdr:row>
      <xdr:rowOff>3255819</xdr:rowOff>
    </xdr:to>
    <xdr:sp macro="" textlink="">
      <xdr:nvSpPr>
        <xdr:cNvPr id="30" name="Rectángulo: esquinas redondeadas 29">
          <a:extLst>
            <a:ext uri="{FF2B5EF4-FFF2-40B4-BE49-F238E27FC236}">
              <a16:creationId xmlns:a16="http://schemas.microsoft.com/office/drawing/2014/main" id="{A1030577-11FA-4BBA-BD61-D56A92E18698}"/>
            </a:ext>
          </a:extLst>
        </xdr:cNvPr>
        <xdr:cNvSpPr/>
      </xdr:nvSpPr>
      <xdr:spPr>
        <a:xfrm>
          <a:off x="713560" y="3506933"/>
          <a:ext cx="7686675" cy="796636"/>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100" baseline="0">
              <a:solidFill>
                <a:schemeClr val="lt1"/>
              </a:solidFill>
              <a:effectLst/>
              <a:latin typeface="Arial" panose="020B0604020202020204" pitchFamily="34" charset="0"/>
              <a:ea typeface="+mn-ea"/>
              <a:cs typeface="Arial" panose="020B0604020202020204" pitchFamily="34" charset="0"/>
            </a:rPr>
            <a:t>Estado de Fuerza debilitado y con pocas prestaciones, insuficiente equipamiento, herramientas juridicas, instalaciones y salarios poco competitivos, no aplicando de manera correcta, desviando los recursos FASP y FORTAMUN.</a:t>
          </a:r>
          <a:endParaRPr lang="es-ES" sz="1050">
            <a:effectLst/>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31" name="Rectángulo 30">
          <a:extLst>
            <a:ext uri="{FF2B5EF4-FFF2-40B4-BE49-F238E27FC236}">
              <a16:creationId xmlns:a16="http://schemas.microsoft.com/office/drawing/2014/main" id="{89ED2B5C-5CBA-4A86-9C59-D0C6819AD199}"/>
            </a:ext>
          </a:extLst>
        </xdr:cNvPr>
        <xdr:cNvSpPr/>
      </xdr:nvSpPr>
      <xdr:spPr>
        <a:xfrm>
          <a:off x="264895" y="158839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Estado de Fuerza debilitado</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32" name="Rectángulo 31">
          <a:extLst>
            <a:ext uri="{FF2B5EF4-FFF2-40B4-BE49-F238E27FC236}">
              <a16:creationId xmlns:a16="http://schemas.microsoft.com/office/drawing/2014/main" id="{33D712E3-F61C-4DF4-8A08-CF46748EEB79}"/>
            </a:ext>
          </a:extLst>
        </xdr:cNvPr>
        <xdr:cNvSpPr/>
      </xdr:nvSpPr>
      <xdr:spPr>
        <a:xfrm>
          <a:off x="9114864" y="3899247"/>
          <a:ext cx="1792461"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33" name="Rectángulo 32">
          <a:extLst>
            <a:ext uri="{FF2B5EF4-FFF2-40B4-BE49-F238E27FC236}">
              <a16:creationId xmlns:a16="http://schemas.microsoft.com/office/drawing/2014/main" id="{BCAFCEBC-7F70-484D-99AC-A0EA9B2C0646}"/>
            </a:ext>
          </a:extLst>
        </xdr:cNvPr>
        <xdr:cNvSpPr/>
      </xdr:nvSpPr>
      <xdr:spPr>
        <a:xfrm>
          <a:off x="9763447" y="4405113"/>
          <a:ext cx="295595" cy="212375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34" name="Imagen 33">
          <a:extLst>
            <a:ext uri="{FF2B5EF4-FFF2-40B4-BE49-F238E27FC236}">
              <a16:creationId xmlns:a16="http://schemas.microsoft.com/office/drawing/2014/main" id="{52404A2C-E5B1-4E38-8D7F-D09D1CFB733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6543674"/>
          <a:ext cx="8668798" cy="438149"/>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35" name="Imagen 34">
          <a:extLst>
            <a:ext uri="{FF2B5EF4-FFF2-40B4-BE49-F238E27FC236}">
              <a16:creationId xmlns:a16="http://schemas.microsoft.com/office/drawing/2014/main" id="{D67559AC-880B-4B37-A4B3-360B3D8491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36" name="Imagen 35">
          <a:extLst>
            <a:ext uri="{FF2B5EF4-FFF2-40B4-BE49-F238E27FC236}">
              <a16:creationId xmlns:a16="http://schemas.microsoft.com/office/drawing/2014/main" id="{5FA3AC3E-F0A4-4866-93FA-7EA31F311FC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6591" y="190869"/>
          <a:ext cx="2232495"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37" name="Rectángulo 36">
          <a:extLst>
            <a:ext uri="{FF2B5EF4-FFF2-40B4-BE49-F238E27FC236}">
              <a16:creationId xmlns:a16="http://schemas.microsoft.com/office/drawing/2014/main" id="{7D2FA820-181E-4CB1-BC0C-2EDD517B029E}"/>
            </a:ext>
          </a:extLst>
        </xdr:cNvPr>
        <xdr:cNvSpPr/>
      </xdr:nvSpPr>
      <xdr:spPr>
        <a:xfrm>
          <a:off x="244855" y="272645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effectLst/>
              <a:latin typeface="Arial" panose="020B0604020202020204" pitchFamily="34" charset="0"/>
              <a:ea typeface="+mn-ea"/>
              <a:cs typeface="Arial" panose="020B0604020202020204" pitchFamily="34" charset="0"/>
            </a:rPr>
            <a:t>Falta de herramientas para el desarrollo de la Seguridad Pública</a:t>
          </a:r>
          <a:endParaRPr lang="es-ES"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38" name="Rectángulo 37">
          <a:extLst>
            <a:ext uri="{FF2B5EF4-FFF2-40B4-BE49-F238E27FC236}">
              <a16:creationId xmlns:a16="http://schemas.microsoft.com/office/drawing/2014/main" id="{84A4FABD-1CCC-429F-A3DE-CBECFEC1975D}"/>
            </a:ext>
          </a:extLst>
        </xdr:cNvPr>
        <xdr:cNvSpPr/>
      </xdr:nvSpPr>
      <xdr:spPr>
        <a:xfrm>
          <a:off x="3247505" y="155723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Esatdo de fuerza con pocas prestaciones</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39" name="Rectángulo 38">
          <a:extLst>
            <a:ext uri="{FF2B5EF4-FFF2-40B4-BE49-F238E27FC236}">
              <a16:creationId xmlns:a16="http://schemas.microsoft.com/office/drawing/2014/main" id="{FEE97729-3FEC-469C-BDCA-8790200F84BE}"/>
            </a:ext>
          </a:extLst>
        </xdr:cNvPr>
        <xdr:cNvSpPr/>
      </xdr:nvSpPr>
      <xdr:spPr>
        <a:xfrm>
          <a:off x="3201068" y="2676227"/>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Aplicación</a:t>
          </a:r>
          <a:r>
            <a:rPr lang="es-MX" sz="1000" baseline="0">
              <a:solidFill>
                <a:sysClr val="windowText" lastClr="000000"/>
              </a:solidFill>
              <a:latin typeface="Arial" panose="020B0604020202020204" pitchFamily="34" charset="0"/>
              <a:cs typeface="Arial" panose="020B0604020202020204" pitchFamily="34" charset="0"/>
            </a:rPr>
            <a:t> incorrecta del presupuesto de recurso FASP y FORTAMUN destinandolos a otras áreas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40" name="Rectángulo 39">
          <a:extLst>
            <a:ext uri="{FF2B5EF4-FFF2-40B4-BE49-F238E27FC236}">
              <a16:creationId xmlns:a16="http://schemas.microsoft.com/office/drawing/2014/main" id="{E2F2E5D1-B717-497A-BF16-EB8517876AE4}"/>
            </a:ext>
          </a:extLst>
        </xdr:cNvPr>
        <xdr:cNvSpPr/>
      </xdr:nvSpPr>
      <xdr:spPr>
        <a:xfrm>
          <a:off x="6136002" y="1557753"/>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effectLst/>
              <a:latin typeface="Arial" panose="020B0604020202020204" pitchFamily="34" charset="0"/>
              <a:ea typeface="+mn-ea"/>
              <a:cs typeface="Arial" panose="020B0604020202020204" pitchFamily="34" charset="0"/>
            </a:rPr>
            <a:t>Deserción del Estado de Fuerza</a:t>
          </a:r>
          <a:endParaRPr lang="es-ES"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41" name="Rectángulo 40">
          <a:extLst>
            <a:ext uri="{FF2B5EF4-FFF2-40B4-BE49-F238E27FC236}">
              <a16:creationId xmlns:a16="http://schemas.microsoft.com/office/drawing/2014/main" id="{841070C9-FEB7-48D1-B653-FA806F2343F7}"/>
            </a:ext>
          </a:extLst>
        </xdr:cNvPr>
        <xdr:cNvSpPr/>
      </xdr:nvSpPr>
      <xdr:spPr>
        <a:xfrm>
          <a:off x="6224453" y="2638129"/>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Poco interes por la poblacion para realizar denuncias</a:t>
          </a: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42" name="Rectángulo 41">
          <a:extLst>
            <a:ext uri="{FF2B5EF4-FFF2-40B4-BE49-F238E27FC236}">
              <a16:creationId xmlns:a16="http://schemas.microsoft.com/office/drawing/2014/main" id="{25CE9492-FB50-4EF8-A7C2-5B95D9AB8512}"/>
            </a:ext>
          </a:extLst>
        </xdr:cNvPr>
        <xdr:cNvSpPr/>
      </xdr:nvSpPr>
      <xdr:spPr>
        <a:xfrm>
          <a:off x="209229" y="4493152"/>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Leyes y Reglamentos</a:t>
          </a:r>
          <a:r>
            <a:rPr lang="es-MX" sz="1000" baseline="0">
              <a:solidFill>
                <a:sysClr val="windowText" lastClr="000000"/>
              </a:solidFill>
              <a:latin typeface="Arial" panose="020B0604020202020204" pitchFamily="34" charset="0"/>
              <a:cs typeface="Arial" panose="020B0604020202020204" pitchFamily="34" charset="0"/>
            </a:rPr>
            <a:t> sin actualizar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43" name="Rectángulo 42">
          <a:extLst>
            <a:ext uri="{FF2B5EF4-FFF2-40B4-BE49-F238E27FC236}">
              <a16:creationId xmlns:a16="http://schemas.microsoft.com/office/drawing/2014/main" id="{0F834F50-E065-4559-9665-51D569C16320}"/>
            </a:ext>
          </a:extLst>
        </xdr:cNvPr>
        <xdr:cNvSpPr/>
      </xdr:nvSpPr>
      <xdr:spPr>
        <a:xfrm>
          <a:off x="236472" y="541853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solidFill>
                <a:sysClr val="windowText" lastClr="000000"/>
              </a:solidFill>
              <a:latin typeface="Arial" panose="020B0604020202020204" pitchFamily="34" charset="0"/>
              <a:cs typeface="Arial" panose="020B0604020202020204" pitchFamily="34" charset="0"/>
            </a:rPr>
            <a:t>No se realizan reportes de Actividades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44" name="Rectángulo 43">
          <a:extLst>
            <a:ext uri="{FF2B5EF4-FFF2-40B4-BE49-F238E27FC236}">
              <a16:creationId xmlns:a16="http://schemas.microsoft.com/office/drawing/2014/main" id="{1940E3DA-BA44-47AE-AF6B-FEFB0D9FBE8C}"/>
            </a:ext>
          </a:extLst>
        </xdr:cNvPr>
        <xdr:cNvSpPr/>
      </xdr:nvSpPr>
      <xdr:spPr>
        <a:xfrm>
          <a:off x="3194636" y="445752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a:t>
          </a:r>
          <a:r>
            <a:rPr lang="es-MX" sz="1000" baseline="0">
              <a:solidFill>
                <a:sysClr val="windowText" lastClr="000000"/>
              </a:solidFill>
              <a:latin typeface="Arial" panose="020B0604020202020204" pitchFamily="34" charset="0"/>
              <a:cs typeface="Arial" panose="020B0604020202020204" pitchFamily="34" charset="0"/>
            </a:rPr>
            <a:t> de la creación de la comisión de honor y justicia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45" name="Rectángulo 44">
          <a:extLst>
            <a:ext uri="{FF2B5EF4-FFF2-40B4-BE49-F238E27FC236}">
              <a16:creationId xmlns:a16="http://schemas.microsoft.com/office/drawing/2014/main" id="{FD504B2A-FFEE-4659-BDCE-C29DAF03F2CE}"/>
            </a:ext>
          </a:extLst>
        </xdr:cNvPr>
        <xdr:cNvSpPr/>
      </xdr:nvSpPr>
      <xdr:spPr>
        <a:xfrm>
          <a:off x="3246910" y="548573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Mapas de incidencia delictiva con centros de operacion señalados</a:t>
          </a:r>
          <a:r>
            <a:rPr lang="es-MX" sz="1000" baseline="0">
              <a:solidFill>
                <a:sysClr val="windowText" lastClr="000000"/>
              </a:solidFill>
              <a:latin typeface="Arial" panose="020B0604020202020204" pitchFamily="34" charset="0"/>
              <a:cs typeface="Arial" panose="020B0604020202020204" pitchFamily="34" charset="0"/>
            </a:rPr>
            <a:t> desactualizados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46" name="Rectángulo 45">
          <a:extLst>
            <a:ext uri="{FF2B5EF4-FFF2-40B4-BE49-F238E27FC236}">
              <a16:creationId xmlns:a16="http://schemas.microsoft.com/office/drawing/2014/main" id="{31779227-39FC-4785-A32A-6F2871C97E9D}"/>
            </a:ext>
          </a:extLst>
        </xdr:cNvPr>
        <xdr:cNvSpPr/>
      </xdr:nvSpPr>
      <xdr:spPr>
        <a:xfrm>
          <a:off x="6152458" y="4404581"/>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a:t>
          </a:r>
          <a:r>
            <a:rPr lang="es-MX" sz="1000" baseline="0">
              <a:solidFill>
                <a:sysClr val="windowText" lastClr="000000"/>
              </a:solidFill>
              <a:latin typeface="Arial" panose="020B0604020202020204" pitchFamily="34" charset="0"/>
              <a:cs typeface="Arial" panose="020B0604020202020204" pitchFamily="34" charset="0"/>
            </a:rPr>
            <a:t> de creación de Roles Policiales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47" name="Rectángulo 46">
          <a:extLst>
            <a:ext uri="{FF2B5EF4-FFF2-40B4-BE49-F238E27FC236}">
              <a16:creationId xmlns:a16="http://schemas.microsoft.com/office/drawing/2014/main" id="{537A2182-2EB0-45E0-A79A-B231FCE96CA4}"/>
            </a:ext>
          </a:extLst>
        </xdr:cNvPr>
        <xdr:cNvSpPr/>
      </xdr:nvSpPr>
      <xdr:spPr>
        <a:xfrm>
          <a:off x="6285212" y="5498275"/>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Personal no capacitado y no certificado</a:t>
          </a:r>
          <a:r>
            <a:rPr lang="es-MX" sz="1000" baseline="0">
              <a:solidFill>
                <a:sysClr val="windowText" lastClr="000000"/>
              </a:solidFill>
              <a:latin typeface="Arial" panose="020B0604020202020204" pitchFamily="34" charset="0"/>
              <a:cs typeface="Arial" panose="020B0604020202020204" pitchFamily="34" charset="0"/>
            </a:rPr>
            <a:t> sin actualización continua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oneCellAnchor>
    <xdr:from>
      <xdr:col>9</xdr:col>
      <xdr:colOff>569087</xdr:colOff>
      <xdr:row>2</xdr:row>
      <xdr:rowOff>0</xdr:rowOff>
    </xdr:from>
    <xdr:ext cx="50800" cy="151130"/>
    <xdr:sp macro="" textlink="">
      <xdr:nvSpPr>
        <xdr:cNvPr id="43" name="Shape 40">
          <a:extLst>
            <a:ext uri="{FF2B5EF4-FFF2-40B4-BE49-F238E27FC236}">
              <a16:creationId xmlns:a16="http://schemas.microsoft.com/office/drawing/2014/main" id="{C0FD251A-84CB-4E53-BBB5-2082808E68C4}"/>
            </a:ext>
          </a:extLst>
        </xdr:cNvPr>
        <xdr:cNvSpPr/>
      </xdr:nvSpPr>
      <xdr:spPr>
        <a:xfrm>
          <a:off x="6474587" y="89535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44" name="Rectángulo 43">
          <a:extLst>
            <a:ext uri="{FF2B5EF4-FFF2-40B4-BE49-F238E27FC236}">
              <a16:creationId xmlns:a16="http://schemas.microsoft.com/office/drawing/2014/main" id="{FDC860DE-221F-4A49-A2EB-EC7D333C923C}"/>
            </a:ext>
          </a:extLst>
        </xdr:cNvPr>
        <xdr:cNvSpPr/>
      </xdr:nvSpPr>
      <xdr:spPr>
        <a:xfrm>
          <a:off x="9162410" y="171618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45" name="Rectángulo 44">
          <a:extLst>
            <a:ext uri="{FF2B5EF4-FFF2-40B4-BE49-F238E27FC236}">
              <a16:creationId xmlns:a16="http://schemas.microsoft.com/office/drawing/2014/main" id="{B2EE04DE-4B41-4386-BB3C-125681DDAA61}"/>
            </a:ext>
          </a:extLst>
        </xdr:cNvPr>
        <xdr:cNvSpPr/>
      </xdr:nvSpPr>
      <xdr:spPr>
        <a:xfrm>
          <a:off x="541724" y="1800224"/>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Estado de Fuerza fortalecido</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46" name="Rectángulo: esquinas redondeadas 45">
          <a:extLst>
            <a:ext uri="{FF2B5EF4-FFF2-40B4-BE49-F238E27FC236}">
              <a16:creationId xmlns:a16="http://schemas.microsoft.com/office/drawing/2014/main" id="{840521A2-EA14-40A6-829A-8992899F0ED8}"/>
            </a:ext>
          </a:extLst>
        </xdr:cNvPr>
        <xdr:cNvSpPr/>
      </xdr:nvSpPr>
      <xdr:spPr>
        <a:xfrm>
          <a:off x="440311" y="3508001"/>
          <a:ext cx="7664544" cy="50090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baseline="0">
              <a:solidFill>
                <a:schemeClr val="lt1"/>
              </a:solidFill>
              <a:effectLst/>
              <a:latin typeface="Arial" panose="020B0604020202020204" pitchFamily="34" charset="0"/>
              <a:ea typeface="+mn-ea"/>
              <a:cs typeface="Arial" panose="020B0604020202020204" pitchFamily="34" charset="0"/>
            </a:rPr>
            <a:t>Estado de Fuerza fortalecido y dignificado con prestaciones superiores, con suficiente equipamiento, herramientas juridicas, instalaciones y salarios competitivos al aplicar de manera correcta y directamente a la Seguridad Pública los recursos FASP y FORTAMUN.</a:t>
          </a:r>
          <a:endParaRPr lang="es-MX" sz="1000" b="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47" name="Rectángulo 46">
          <a:extLst>
            <a:ext uri="{FF2B5EF4-FFF2-40B4-BE49-F238E27FC236}">
              <a16:creationId xmlns:a16="http://schemas.microsoft.com/office/drawing/2014/main" id="{D6D189BA-7B8C-43F9-B472-A22B426D2586}"/>
            </a:ext>
          </a:extLst>
        </xdr:cNvPr>
        <xdr:cNvSpPr/>
      </xdr:nvSpPr>
      <xdr:spPr>
        <a:xfrm>
          <a:off x="8635453" y="356419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59" name="Rectángulo 58">
          <a:extLst>
            <a:ext uri="{FF2B5EF4-FFF2-40B4-BE49-F238E27FC236}">
              <a16:creationId xmlns:a16="http://schemas.microsoft.com/office/drawing/2014/main" id="{D031C431-AE7F-4C8F-8CC1-C496800BDB82}"/>
            </a:ext>
          </a:extLst>
        </xdr:cNvPr>
        <xdr:cNvSpPr/>
      </xdr:nvSpPr>
      <xdr:spPr>
        <a:xfrm>
          <a:off x="9186264" y="417315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60" name="Imagen 59">
          <a:extLst>
            <a:ext uri="{FF2B5EF4-FFF2-40B4-BE49-F238E27FC236}">
              <a16:creationId xmlns:a16="http://schemas.microsoft.com/office/drawing/2014/main" id="{14B3760F-E820-412F-B068-0C1DE086418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32908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61" name="Imagen 60">
          <a:extLst>
            <a:ext uri="{FF2B5EF4-FFF2-40B4-BE49-F238E27FC236}">
              <a16:creationId xmlns:a16="http://schemas.microsoft.com/office/drawing/2014/main" id="{C33D8CD2-7351-4F21-A842-59CC2E823D1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62" name="Imagen 61">
          <a:extLst>
            <a:ext uri="{FF2B5EF4-FFF2-40B4-BE49-F238E27FC236}">
              <a16:creationId xmlns:a16="http://schemas.microsoft.com/office/drawing/2014/main" id="{221499FA-915A-4F3F-AC5E-DE1CC13A72E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63" name="Rectángulo 62">
          <a:extLst>
            <a:ext uri="{FF2B5EF4-FFF2-40B4-BE49-F238E27FC236}">
              <a16:creationId xmlns:a16="http://schemas.microsoft.com/office/drawing/2014/main" id="{D0AC9BA0-C5A7-4DB2-923D-B1DD68775749}"/>
            </a:ext>
          </a:extLst>
        </xdr:cNvPr>
        <xdr:cNvSpPr/>
      </xdr:nvSpPr>
      <xdr:spPr>
        <a:xfrm>
          <a:off x="571500" y="2660276"/>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Creación de herramientas para la aplicación</a:t>
          </a:r>
          <a:r>
            <a:rPr lang="es-MX" sz="1000" b="0" baseline="0">
              <a:solidFill>
                <a:sysClr val="windowText" lastClr="000000"/>
              </a:solidFill>
              <a:latin typeface="Arial" panose="020B0604020202020204" pitchFamily="34" charset="0"/>
              <a:cs typeface="Arial" panose="020B0604020202020204" pitchFamily="34" charset="0"/>
            </a:rPr>
            <a:t> de sanciones por la Seguridad Pública</a:t>
          </a: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64" name="Rectángulo 63">
          <a:extLst>
            <a:ext uri="{FF2B5EF4-FFF2-40B4-BE49-F238E27FC236}">
              <a16:creationId xmlns:a16="http://schemas.microsoft.com/office/drawing/2014/main" id="{ADFA9FBB-F4F0-41EC-9045-6E95CD7970D6}"/>
            </a:ext>
          </a:extLst>
        </xdr:cNvPr>
        <xdr:cNvSpPr/>
      </xdr:nvSpPr>
      <xdr:spPr>
        <a:xfrm>
          <a:off x="3461977" y="1806947"/>
          <a:ext cx="202854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Esatdo de Fuerza con prestaciones superiores</a:t>
          </a:r>
        </a:p>
      </xdr:txBody>
    </xdr:sp>
    <xdr:clientData/>
  </xdr:twoCellAnchor>
  <xdr:twoCellAnchor>
    <xdr:from>
      <xdr:col>5</xdr:col>
      <xdr:colOff>526676</xdr:colOff>
      <xdr:row>12</xdr:row>
      <xdr:rowOff>119901</xdr:rowOff>
    </xdr:from>
    <xdr:to>
      <xdr:col>8</xdr:col>
      <xdr:colOff>280147</xdr:colOff>
      <xdr:row>16</xdr:row>
      <xdr:rowOff>114298</xdr:rowOff>
    </xdr:to>
    <xdr:sp macro="" textlink="">
      <xdr:nvSpPr>
        <xdr:cNvPr id="65" name="Rectángulo 64">
          <a:extLst>
            <a:ext uri="{FF2B5EF4-FFF2-40B4-BE49-F238E27FC236}">
              <a16:creationId xmlns:a16="http://schemas.microsoft.com/office/drawing/2014/main" id="{2ADA3923-CE10-4F65-B1E6-F7E3309D3A59}"/>
            </a:ext>
          </a:extLst>
        </xdr:cNvPr>
        <xdr:cNvSpPr/>
      </xdr:nvSpPr>
      <xdr:spPr>
        <a:xfrm>
          <a:off x="3193676" y="2634501"/>
          <a:ext cx="2449046"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baseline="0">
              <a:solidFill>
                <a:sysClr val="windowText" lastClr="000000"/>
              </a:solidFill>
              <a:effectLst/>
              <a:latin typeface="Arial" panose="020B0604020202020204" pitchFamily="34" charset="0"/>
              <a:ea typeface="+mn-ea"/>
              <a:cs typeface="Arial" panose="020B0604020202020204" pitchFamily="34" charset="0"/>
            </a:rPr>
            <a:t>Correcta aplicación del presupuesto de recurso FASP y FORTAMUN sin destinarlos a otras áreas </a:t>
          </a:r>
          <a:endParaRPr lang="es-ES" sz="1000" b="0">
            <a:solidFill>
              <a:sysClr val="windowText" lastClr="000000"/>
            </a:solidFill>
            <a:effectLst/>
            <a:latin typeface="Arial" panose="020B0604020202020204" pitchFamily="34" charset="0"/>
            <a:cs typeface="Arial" panose="020B0604020202020204" pitchFamily="34" charset="0"/>
          </a:endParaRPr>
        </a:p>
        <a:p>
          <a:pPr algn="ct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66" name="Rectángulo 65">
          <a:extLst>
            <a:ext uri="{FF2B5EF4-FFF2-40B4-BE49-F238E27FC236}">
              <a16:creationId xmlns:a16="http://schemas.microsoft.com/office/drawing/2014/main" id="{D2240508-A79C-4DB5-B3AA-4362FDC33295}"/>
            </a:ext>
          </a:extLst>
        </xdr:cNvPr>
        <xdr:cNvSpPr/>
      </xdr:nvSpPr>
      <xdr:spPr>
        <a:xfrm>
          <a:off x="6001230" y="1813671"/>
          <a:ext cx="202742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Permanencia en el Estado</a:t>
          </a:r>
          <a:r>
            <a:rPr lang="es-MX" sz="1000" b="0" baseline="0">
              <a:solidFill>
                <a:sysClr val="windowText" lastClr="000000"/>
              </a:solidFill>
              <a:latin typeface="Arial" panose="020B0604020202020204" pitchFamily="34" charset="0"/>
              <a:cs typeface="Arial" panose="020B0604020202020204" pitchFamily="34" charset="0"/>
            </a:rPr>
            <a:t> de Fuerza</a:t>
          </a: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68" name="Rectángulo 67">
          <a:extLst>
            <a:ext uri="{FF2B5EF4-FFF2-40B4-BE49-F238E27FC236}">
              <a16:creationId xmlns:a16="http://schemas.microsoft.com/office/drawing/2014/main" id="{FED4D453-52EC-45D7-B8FD-6F2A202E82E5}"/>
            </a:ext>
          </a:extLst>
        </xdr:cNvPr>
        <xdr:cNvSpPr/>
      </xdr:nvSpPr>
      <xdr:spPr>
        <a:xfrm>
          <a:off x="6019160" y="2630019"/>
          <a:ext cx="202742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latin typeface="Arial" panose="020B0604020202020204" pitchFamily="34" charset="0"/>
              <a:cs typeface="Arial" panose="020B0604020202020204" pitchFamily="34" charset="0"/>
            </a:rPr>
            <a:t>Interes por la población para realizar denuncias</a:t>
          </a: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70" name="Rectángulo 69">
          <a:extLst>
            <a:ext uri="{FF2B5EF4-FFF2-40B4-BE49-F238E27FC236}">
              <a16:creationId xmlns:a16="http://schemas.microsoft.com/office/drawing/2014/main" id="{69EBD695-5791-4016-87B0-569D216F6587}"/>
            </a:ext>
          </a:extLst>
        </xdr:cNvPr>
        <xdr:cNvSpPr/>
      </xdr:nvSpPr>
      <xdr:spPr>
        <a:xfrm>
          <a:off x="555812" y="4162985"/>
          <a:ext cx="2024623" cy="642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Actualización</a:t>
          </a:r>
          <a:r>
            <a:rPr lang="es-MX" sz="1000" b="0" baseline="0">
              <a:solidFill>
                <a:sysClr val="windowText" lastClr="000000"/>
              </a:solidFill>
              <a:effectLst/>
              <a:latin typeface="Arial" panose="020B0604020202020204" pitchFamily="34" charset="0"/>
              <a:ea typeface="+mn-ea"/>
              <a:cs typeface="Arial" panose="020B0604020202020204" pitchFamily="34" charset="0"/>
            </a:rPr>
            <a:t> de l</a:t>
          </a:r>
          <a:r>
            <a:rPr lang="es-MX" sz="1000" b="0">
              <a:solidFill>
                <a:sysClr val="windowText" lastClr="000000"/>
              </a:solidFill>
              <a:effectLst/>
              <a:latin typeface="Arial" panose="020B0604020202020204" pitchFamily="34" charset="0"/>
              <a:ea typeface="+mn-ea"/>
              <a:cs typeface="Arial" panose="020B0604020202020204" pitchFamily="34" charset="0"/>
            </a:rPr>
            <a:t>eyes y Reglamentos</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71" name="Rectángulo 70">
          <a:extLst>
            <a:ext uri="{FF2B5EF4-FFF2-40B4-BE49-F238E27FC236}">
              <a16:creationId xmlns:a16="http://schemas.microsoft.com/office/drawing/2014/main" id="{B619E27F-C268-4B74-98AE-6BBE780B682E}"/>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baseline="0">
              <a:solidFill>
                <a:sysClr val="windowText" lastClr="000000"/>
              </a:solidFill>
              <a:effectLst/>
              <a:latin typeface="Arial" panose="020B0604020202020204" pitchFamily="34" charset="0"/>
              <a:ea typeface="+mn-ea"/>
              <a:cs typeface="Arial" panose="020B0604020202020204" pitchFamily="34" charset="0"/>
            </a:rPr>
            <a:t>Se realizan reportes de Actividades de manera periodica</a:t>
          </a:r>
          <a:endParaRPr lang="es-ES" sz="1000" b="0">
            <a:solidFill>
              <a:sysClr val="windowText" lastClr="000000"/>
            </a:solidFill>
            <a:effectLst/>
            <a:latin typeface="Arial" panose="020B0604020202020204" pitchFamily="34" charset="0"/>
            <a:cs typeface="Arial" panose="020B0604020202020204" pitchFamily="34" charset="0"/>
          </a:endParaRPr>
        </a:p>
        <a:p>
          <a:pPr algn="ct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72" name="Rectángulo 71">
          <a:extLst>
            <a:ext uri="{FF2B5EF4-FFF2-40B4-BE49-F238E27FC236}">
              <a16:creationId xmlns:a16="http://schemas.microsoft.com/office/drawing/2014/main" id="{57451B33-A2BE-43C2-A339-1941DB9AA470}"/>
            </a:ext>
          </a:extLst>
        </xdr:cNvPr>
        <xdr:cNvSpPr/>
      </xdr:nvSpPr>
      <xdr:spPr>
        <a:xfrm>
          <a:off x="3453653" y="4169709"/>
          <a:ext cx="2028545" cy="642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C</a:t>
          </a:r>
          <a:r>
            <a:rPr lang="es-MX" sz="1000" b="0" baseline="0">
              <a:solidFill>
                <a:sysClr val="windowText" lastClr="000000"/>
              </a:solidFill>
              <a:effectLst/>
              <a:latin typeface="Arial" panose="020B0604020202020204" pitchFamily="34" charset="0"/>
              <a:ea typeface="+mn-ea"/>
              <a:cs typeface="Arial" panose="020B0604020202020204" pitchFamily="34" charset="0"/>
            </a:rPr>
            <a:t>reación de la comisión de honor y justicia</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74" name="Rectángulo 73">
          <a:extLst>
            <a:ext uri="{FF2B5EF4-FFF2-40B4-BE49-F238E27FC236}">
              <a16:creationId xmlns:a16="http://schemas.microsoft.com/office/drawing/2014/main" id="{D20F4079-6FE2-4E96-966A-1E344EE71618}"/>
            </a:ext>
          </a:extLst>
        </xdr:cNvPr>
        <xdr:cNvSpPr/>
      </xdr:nvSpPr>
      <xdr:spPr>
        <a:xfrm>
          <a:off x="3471583" y="4974851"/>
          <a:ext cx="202854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Actualización de mapas de incidencia delictiva con centros de operacion señalados</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75" name="Rectángulo 74">
          <a:extLst>
            <a:ext uri="{FF2B5EF4-FFF2-40B4-BE49-F238E27FC236}">
              <a16:creationId xmlns:a16="http://schemas.microsoft.com/office/drawing/2014/main" id="{6EFED6DE-C0A1-4B38-B037-CF8E734D4560}"/>
            </a:ext>
          </a:extLst>
        </xdr:cNvPr>
        <xdr:cNvSpPr/>
      </xdr:nvSpPr>
      <xdr:spPr>
        <a:xfrm>
          <a:off x="6015318" y="4165227"/>
          <a:ext cx="2027425" cy="642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a:solidFill>
                <a:sysClr val="windowText" lastClr="000000"/>
              </a:solidFill>
              <a:effectLst/>
              <a:latin typeface="Arial" panose="020B0604020202020204" pitchFamily="34" charset="0"/>
              <a:ea typeface="+mn-ea"/>
              <a:cs typeface="Arial" panose="020B0604020202020204" pitchFamily="34" charset="0"/>
            </a:rPr>
            <a:t>C</a:t>
          </a:r>
          <a:r>
            <a:rPr lang="es-MX" sz="1000" b="0" baseline="0">
              <a:solidFill>
                <a:sysClr val="windowText" lastClr="000000"/>
              </a:solidFill>
              <a:effectLst/>
              <a:latin typeface="Arial" panose="020B0604020202020204" pitchFamily="34" charset="0"/>
              <a:ea typeface="+mn-ea"/>
              <a:cs typeface="Arial" panose="020B0604020202020204" pitchFamily="34" charset="0"/>
            </a:rPr>
            <a:t>reación de Roles Policiales</a:t>
          </a:r>
          <a:endParaRPr lang="es-MX" sz="10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76" name="Rectángulo 75">
          <a:extLst>
            <a:ext uri="{FF2B5EF4-FFF2-40B4-BE49-F238E27FC236}">
              <a16:creationId xmlns:a16="http://schemas.microsoft.com/office/drawing/2014/main" id="{2CF6A92B-A855-446E-9325-2044A7A3CC31}"/>
            </a:ext>
          </a:extLst>
        </xdr:cNvPr>
        <xdr:cNvSpPr/>
      </xdr:nvSpPr>
      <xdr:spPr>
        <a:xfrm>
          <a:off x="6033248" y="4970369"/>
          <a:ext cx="2027425"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Personal capacitado y Certificado</a:t>
          </a:r>
          <a:r>
            <a:rPr lang="es-MX" sz="1000" b="0" baseline="0">
              <a:solidFill>
                <a:sysClr val="windowText" lastClr="000000"/>
              </a:solidFill>
              <a:effectLst/>
              <a:latin typeface="Arial" panose="020B0604020202020204" pitchFamily="34" charset="0"/>
              <a:ea typeface="+mn-ea"/>
              <a:cs typeface="Arial" panose="020B0604020202020204" pitchFamily="34" charset="0"/>
            </a:rPr>
            <a:t> con actualización continua</a:t>
          </a:r>
          <a:endParaRPr lang="es-ES" sz="1000" b="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2962275</xdr:colOff>
      <xdr:row>26</xdr:row>
      <xdr:rowOff>36294</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8" name="Imagen 7">
          <a:extLst>
            <a:ext uri="{FF2B5EF4-FFF2-40B4-BE49-F238E27FC236}">
              <a16:creationId xmlns:a16="http://schemas.microsoft.com/office/drawing/2014/main" id="{269E7E1F-0D39-4E94-8A86-EF4368737A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79882"/>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9" name="Imagen 8">
          <a:extLst>
            <a:ext uri="{FF2B5EF4-FFF2-40B4-BE49-F238E27FC236}">
              <a16:creationId xmlns:a16="http://schemas.microsoft.com/office/drawing/2014/main" id="{0E45052E-B0E0-43AC-BAF3-823DF0239B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1995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7" name="Imagen 6">
          <a:extLst>
            <a:ext uri="{FF2B5EF4-FFF2-40B4-BE49-F238E27FC236}">
              <a16:creationId xmlns:a16="http://schemas.microsoft.com/office/drawing/2014/main" id="{319D8B9E-EB69-4355-84AD-2CF6CC4900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8" name="Imagen 7">
          <a:extLst>
            <a:ext uri="{FF2B5EF4-FFF2-40B4-BE49-F238E27FC236}">
              <a16:creationId xmlns:a16="http://schemas.microsoft.com/office/drawing/2014/main" id="{F89AB3B6-5598-44A9-95AC-4F920201611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53740" y="59322"/>
          <a:ext cx="1349554"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38</xdr:row>
      <xdr:rowOff>112058</xdr:rowOff>
    </xdr:from>
    <xdr:ext cx="2613675" cy="1311089"/>
    <xdr:grpSp>
      <xdr:nvGrpSpPr>
        <xdr:cNvPr id="2" name="Group 56">
          <a:extLst>
            <a:ext uri="{FF2B5EF4-FFF2-40B4-BE49-F238E27FC236}">
              <a16:creationId xmlns:a16="http://schemas.microsoft.com/office/drawing/2014/main" id="{503F7C86-92C0-4170-B7CF-E6064A52B5E4}"/>
            </a:ext>
          </a:extLst>
        </xdr:cNvPr>
        <xdr:cNvGrpSpPr/>
      </xdr:nvGrpSpPr>
      <xdr:grpSpPr>
        <a:xfrm>
          <a:off x="64531" y="65531415"/>
          <a:ext cx="2613675" cy="1311089"/>
          <a:chOff x="32194" y="-3463481"/>
          <a:chExt cx="1151255" cy="652145"/>
        </a:xfrm>
      </xdr:grpSpPr>
      <xdr:sp macro="" textlink="">
        <xdr:nvSpPr>
          <xdr:cNvPr id="3" name="Shape 57">
            <a:extLst>
              <a:ext uri="{FF2B5EF4-FFF2-40B4-BE49-F238E27FC236}">
                <a16:creationId xmlns:a16="http://schemas.microsoft.com/office/drawing/2014/main" id="{9B74E8CC-A001-403B-8FDE-A79DA2AC973D}"/>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4" name="Textbox 58">
            <a:extLst>
              <a:ext uri="{FF2B5EF4-FFF2-40B4-BE49-F238E27FC236}">
                <a16:creationId xmlns:a16="http://schemas.microsoft.com/office/drawing/2014/main" id="{3D665D28-533F-4D33-9193-62EC8588EB52}"/>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 name="Textbox 59">
            <a:extLst>
              <a:ext uri="{FF2B5EF4-FFF2-40B4-BE49-F238E27FC236}">
                <a16:creationId xmlns:a16="http://schemas.microsoft.com/office/drawing/2014/main" id="{75742BDB-3DD0-48CC-8A40-C152704F2D25}"/>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38</xdr:row>
      <xdr:rowOff>67236</xdr:rowOff>
    </xdr:from>
    <xdr:ext cx="2918555" cy="1299882"/>
    <xdr:grpSp>
      <xdr:nvGrpSpPr>
        <xdr:cNvPr id="6" name="Group 60">
          <a:extLst>
            <a:ext uri="{FF2B5EF4-FFF2-40B4-BE49-F238E27FC236}">
              <a16:creationId xmlns:a16="http://schemas.microsoft.com/office/drawing/2014/main" id="{218AB29A-DBB3-464A-8657-053B9FDBC117}"/>
            </a:ext>
          </a:extLst>
        </xdr:cNvPr>
        <xdr:cNvGrpSpPr/>
      </xdr:nvGrpSpPr>
      <xdr:grpSpPr>
        <a:xfrm>
          <a:off x="3880783" y="65486593"/>
          <a:ext cx="2918555" cy="1299882"/>
          <a:chOff x="3619" y="3619"/>
          <a:chExt cx="1174750" cy="651510"/>
        </a:xfrm>
      </xdr:grpSpPr>
      <xdr:sp macro="" textlink="">
        <xdr:nvSpPr>
          <xdr:cNvPr id="7" name="Shape 61">
            <a:extLst>
              <a:ext uri="{FF2B5EF4-FFF2-40B4-BE49-F238E27FC236}">
                <a16:creationId xmlns:a16="http://schemas.microsoft.com/office/drawing/2014/main" id="{80ED3654-CA9B-449D-9264-EDD945931A1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8" name="Textbox 62">
            <a:extLst>
              <a:ext uri="{FF2B5EF4-FFF2-40B4-BE49-F238E27FC236}">
                <a16:creationId xmlns:a16="http://schemas.microsoft.com/office/drawing/2014/main" id="{D7F4BFCD-B8EA-42DA-8AAC-85B711076054}"/>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9" name="Textbox 63">
            <a:extLst>
              <a:ext uri="{FF2B5EF4-FFF2-40B4-BE49-F238E27FC236}">
                <a16:creationId xmlns:a16="http://schemas.microsoft.com/office/drawing/2014/main" id="{15FE0FB1-5547-4DE2-8B43-86C257A61A03}"/>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38</xdr:row>
      <xdr:rowOff>89646</xdr:rowOff>
    </xdr:from>
    <xdr:ext cx="3070412" cy="1277471"/>
    <xdr:grpSp>
      <xdr:nvGrpSpPr>
        <xdr:cNvPr id="10" name="Group 64">
          <a:extLst>
            <a:ext uri="{FF2B5EF4-FFF2-40B4-BE49-F238E27FC236}">
              <a16:creationId xmlns:a16="http://schemas.microsoft.com/office/drawing/2014/main" id="{5EE6B13C-68CA-49E9-853C-F65822E37161}"/>
            </a:ext>
          </a:extLst>
        </xdr:cNvPr>
        <xdr:cNvGrpSpPr/>
      </xdr:nvGrpSpPr>
      <xdr:grpSpPr>
        <a:xfrm>
          <a:off x="7895762" y="65509003"/>
          <a:ext cx="3070412" cy="1277471"/>
          <a:chOff x="3619" y="3619"/>
          <a:chExt cx="1203325" cy="653278"/>
        </a:xfrm>
      </xdr:grpSpPr>
      <xdr:sp macro="" textlink="">
        <xdr:nvSpPr>
          <xdr:cNvPr id="11" name="Shape 65">
            <a:extLst>
              <a:ext uri="{FF2B5EF4-FFF2-40B4-BE49-F238E27FC236}">
                <a16:creationId xmlns:a16="http://schemas.microsoft.com/office/drawing/2014/main" id="{F460BAD9-CDB5-48E0-8F61-8D9C1202952E}"/>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12" name="Textbox 66">
            <a:extLst>
              <a:ext uri="{FF2B5EF4-FFF2-40B4-BE49-F238E27FC236}">
                <a16:creationId xmlns:a16="http://schemas.microsoft.com/office/drawing/2014/main" id="{D2C95374-786A-4A16-B3E3-DB6ED29A4ABC}"/>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13" name="Textbox 67">
            <a:extLst>
              <a:ext uri="{FF2B5EF4-FFF2-40B4-BE49-F238E27FC236}">
                <a16:creationId xmlns:a16="http://schemas.microsoft.com/office/drawing/2014/main" id="{7BE073F8-3AFE-42B6-A7CC-CAC6912776CC}"/>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oneCellAnchor>
    <xdr:from>
      <xdr:col>0</xdr:col>
      <xdr:colOff>183544</xdr:colOff>
      <xdr:row>0</xdr:row>
      <xdr:rowOff>113992</xdr:rowOff>
    </xdr:from>
    <xdr:ext cx="668103" cy="544447"/>
    <xdr:pic>
      <xdr:nvPicPr>
        <xdr:cNvPr id="14" name="Imagen 13">
          <a:extLst>
            <a:ext uri="{FF2B5EF4-FFF2-40B4-BE49-F238E27FC236}">
              <a16:creationId xmlns:a16="http://schemas.microsoft.com/office/drawing/2014/main" id="{00432353-8264-458E-B81A-44389059DC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4447"/>
        </a:xfrm>
        <a:prstGeom prst="rect">
          <a:avLst/>
        </a:prstGeom>
      </xdr:spPr>
    </xdr:pic>
    <xdr:clientData/>
  </xdr:oneCellAnchor>
  <xdr:oneCellAnchor>
    <xdr:from>
      <xdr:col>4</xdr:col>
      <xdr:colOff>1213904</xdr:colOff>
      <xdr:row>1</xdr:row>
      <xdr:rowOff>621</xdr:rowOff>
    </xdr:from>
    <xdr:ext cx="2543836" cy="371211"/>
    <xdr:pic>
      <xdr:nvPicPr>
        <xdr:cNvPr id="15" name="Imagen 14">
          <a:extLst>
            <a:ext uri="{FF2B5EF4-FFF2-40B4-BE49-F238E27FC236}">
              <a16:creationId xmlns:a16="http://schemas.microsoft.com/office/drawing/2014/main" id="{8B191262-1265-4F29-B1DB-056445A7335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2671229" y="162546"/>
          <a:ext cx="2543836" cy="371211"/>
        </a:xfrm>
        <a:prstGeom prst="rect">
          <a:avLst/>
        </a:prstGeom>
      </xdr:spPr>
    </xdr:pic>
    <xdr:clientData/>
  </xdr:oneCellAnchor>
  <xdr:oneCellAnchor>
    <xdr:from>
      <xdr:col>0</xdr:col>
      <xdr:colOff>295905</xdr:colOff>
      <xdr:row>35</xdr:row>
      <xdr:rowOff>104775</xdr:rowOff>
    </xdr:from>
    <xdr:ext cx="8732455" cy="426026"/>
    <xdr:pic>
      <xdr:nvPicPr>
        <xdr:cNvPr id="16" name="Imagen 15">
          <a:extLst>
            <a:ext uri="{FF2B5EF4-FFF2-40B4-BE49-F238E27FC236}">
              <a16:creationId xmlns:a16="http://schemas.microsoft.com/office/drawing/2014/main" id="{DB90413E-73ED-4821-AE49-BA548BE2442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5772150"/>
          <a:ext cx="8732455" cy="426026"/>
        </a:xfrm>
        <a:prstGeom prst="rect">
          <a:avLst/>
        </a:prstGeom>
        <a:ln>
          <a:solidFill>
            <a:sysClr val="windowText" lastClr="000000"/>
          </a:solid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IR%20-%20obras%20publicas%20-%201ER%20TRIM%202026%20TERMINADA%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opor/OneDrive/Escritorio/MIR%201ER%20TRIMESTRE%202026/MIR%20-%20SPM%20-%201ER%20TRIM%202026%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opor/Downloads/MIR%20-%20SEG%20PUB-%201ER%20TRIM%20202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sheetName val="CALENDARIZACION"/>
      <sheetName val="FIN"/>
      <sheetName val="PROPOSITO"/>
      <sheetName val="NO SE EDITA"/>
      <sheetName val="C1"/>
      <sheetName val="A1 C1 "/>
      <sheetName val="A2 C1"/>
      <sheetName val="C2"/>
      <sheetName val="A1 C2 "/>
      <sheetName val="A2 C2"/>
      <sheetName val="REPORTE TRIMESTRAL"/>
      <sheetName val="Hoja3"/>
      <sheetName val="ALINEACION AL PED"/>
      <sheetName val="COMP ACT EXTEMPORANE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6">
          <cell r="F46">
            <v>12</v>
          </cell>
          <cell r="G46">
            <v>2</v>
          </cell>
        </row>
        <row r="50">
          <cell r="A50">
            <v>1</v>
          </cell>
        </row>
        <row r="51">
          <cell r="A51">
            <v>1</v>
          </cell>
        </row>
        <row r="52">
          <cell r="A52">
            <v>1</v>
          </cell>
        </row>
        <row r="53">
          <cell r="A53">
            <v>1</v>
          </cell>
        </row>
        <row r="54">
          <cell r="A54">
            <v>1</v>
          </cell>
        </row>
        <row r="55">
          <cell r="A55">
            <v>1</v>
          </cell>
        </row>
        <row r="56">
          <cell r="A56">
            <v>1</v>
          </cell>
        </row>
        <row r="57">
          <cell r="A57">
            <v>1</v>
          </cell>
        </row>
        <row r="58">
          <cell r="A58">
            <v>1</v>
          </cell>
        </row>
        <row r="59">
          <cell r="A59">
            <v>1</v>
          </cell>
        </row>
        <row r="60">
          <cell r="A60">
            <v>1</v>
          </cell>
        </row>
        <row r="61">
          <cell r="A61">
            <v>1</v>
          </cell>
        </row>
        <row r="62">
          <cell r="A62">
            <v>1</v>
          </cell>
        </row>
        <row r="63">
          <cell r="A63">
            <v>1</v>
          </cell>
        </row>
        <row r="64">
          <cell r="A64">
            <v>1</v>
          </cell>
        </row>
        <row r="65">
          <cell r="A65">
            <v>1</v>
          </cell>
        </row>
        <row r="66">
          <cell r="A66">
            <v>1</v>
          </cell>
        </row>
        <row r="67">
          <cell r="A67">
            <v>1</v>
          </cell>
        </row>
        <row r="68">
          <cell r="A68">
            <v>1</v>
          </cell>
        </row>
        <row r="69">
          <cell r="A69">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SE EDI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VII. ESTRC. ANAL. PRG.P.P"/>
      <sheetName val="ANEXO 6. ANALISIS ALTERNATIVAS"/>
      <sheetName val="FORMATO 2. POA - MIR"/>
      <sheetName val="CALENDARIZACION"/>
      <sheetName val="C1"/>
      <sheetName val="A1 C1 "/>
      <sheetName val="A2 C1"/>
      <sheetName val="A3 C1"/>
      <sheetName val="A4 C1"/>
      <sheetName val="A5 C1 "/>
      <sheetName val="C2"/>
      <sheetName val="A1 C2 "/>
      <sheetName val="A2 C2"/>
      <sheetName val="A3 C2"/>
      <sheetName val="A4 C2"/>
      <sheetName val="A5 C2"/>
      <sheetName val="A6 C2"/>
      <sheetName val="REPORTE TRIMESTRAL"/>
      <sheetName val="NO SE EDITA"/>
      <sheetName val="ALINEACION AL PED"/>
      <sheetName val="COMP ACT EXTEMPORANEAS"/>
      <sheetName val="AE2"/>
      <sheetName val="A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economia.gob.mx/datamexico/es/profile/geo/zapotlan-de-juarez"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economia.gob.mx/datamexico/es/profile/geo/zapotlan-de-juarez"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13" zoomScale="55" zoomScaleNormal="70" zoomScaleSheetLayoutView="55" workbookViewId="0">
      <selection activeCell="A36" sqref="A36:E37"/>
    </sheetView>
  </sheetViews>
  <sheetFormatPr baseColWidth="10" defaultColWidth="9.33203125" defaultRowHeight="13.2"/>
  <cols>
    <col min="1" max="1" width="50.77734375" style="88" customWidth="1"/>
    <col min="2" max="2" width="49.77734375" style="88" customWidth="1"/>
    <col min="3" max="5" width="50.77734375" style="88" customWidth="1"/>
    <col min="6" max="16384" width="9.33203125" style="88"/>
  </cols>
  <sheetData>
    <row r="1" spans="1:5">
      <c r="A1" s="221" t="s">
        <v>314</v>
      </c>
      <c r="B1" s="222"/>
      <c r="C1" s="222"/>
      <c r="D1" s="222"/>
      <c r="E1" s="223"/>
    </row>
    <row r="2" spans="1:5" ht="25.5" customHeight="1">
      <c r="A2" s="221"/>
      <c r="B2" s="222"/>
      <c r="C2" s="222"/>
      <c r="D2" s="222"/>
      <c r="E2" s="223"/>
    </row>
    <row r="3" spans="1:5" ht="25.5" customHeight="1">
      <c r="A3" s="224"/>
      <c r="B3" s="225"/>
      <c r="C3" s="225"/>
      <c r="D3" s="225"/>
      <c r="E3" s="226"/>
    </row>
    <row r="4" spans="1:5" s="89" customFormat="1" ht="34.5" customHeight="1">
      <c r="A4" s="218" t="s">
        <v>307</v>
      </c>
      <c r="B4" s="219"/>
      <c r="C4" s="219"/>
      <c r="D4" s="219"/>
      <c r="E4" s="220"/>
    </row>
    <row r="5" spans="1:5" ht="29.25" customHeight="1">
      <c r="A5" s="235" t="s">
        <v>443</v>
      </c>
      <c r="B5" s="236"/>
      <c r="C5" s="236"/>
      <c r="D5" s="236"/>
      <c r="E5" s="237"/>
    </row>
    <row r="6" spans="1:5" ht="22.5" customHeight="1">
      <c r="A6" s="238"/>
      <c r="B6" s="239"/>
      <c r="C6" s="239"/>
      <c r="D6" s="239"/>
      <c r="E6" s="240"/>
    </row>
    <row r="7" spans="1:5" ht="22.5" customHeight="1">
      <c r="A7" s="238"/>
      <c r="B7" s="239"/>
      <c r="C7" s="239"/>
      <c r="D7" s="239"/>
      <c r="E7" s="240"/>
    </row>
    <row r="8" spans="1:5" ht="22.5" customHeight="1">
      <c r="A8" s="238"/>
      <c r="B8" s="239"/>
      <c r="C8" s="239"/>
      <c r="D8" s="239"/>
      <c r="E8" s="240"/>
    </row>
    <row r="9" spans="1:5" ht="22.5" customHeight="1">
      <c r="A9" s="238"/>
      <c r="B9" s="239"/>
      <c r="C9" s="239"/>
      <c r="D9" s="239"/>
      <c r="E9" s="240"/>
    </row>
    <row r="10" spans="1:5" ht="22.5" customHeight="1">
      <c r="A10" s="238"/>
      <c r="B10" s="239"/>
      <c r="C10" s="239"/>
      <c r="D10" s="239"/>
      <c r="E10" s="240"/>
    </row>
    <row r="11" spans="1:5" ht="171" customHeight="1">
      <c r="A11" s="241"/>
      <c r="B11" s="242"/>
      <c r="C11" s="242"/>
      <c r="D11" s="242"/>
      <c r="E11" s="243"/>
    </row>
    <row r="12" spans="1:5" s="89" customFormat="1" ht="34.5" customHeight="1">
      <c r="A12" s="218" t="s">
        <v>308</v>
      </c>
      <c r="B12" s="219"/>
      <c r="C12" s="219"/>
      <c r="D12" s="219"/>
      <c r="E12" s="220"/>
    </row>
    <row r="13" spans="1:5" ht="29.25" customHeight="1">
      <c r="A13" s="202" t="s">
        <v>444</v>
      </c>
      <c r="B13" s="227"/>
      <c r="C13" s="227"/>
      <c r="D13" s="227"/>
      <c r="E13" s="228"/>
    </row>
    <row r="14" spans="1:5" ht="24.9" customHeight="1">
      <c r="A14" s="229"/>
      <c r="B14" s="230"/>
      <c r="C14" s="230"/>
      <c r="D14" s="230"/>
      <c r="E14" s="231"/>
    </row>
    <row r="15" spans="1:5" ht="24.9" customHeight="1">
      <c r="A15" s="229"/>
      <c r="B15" s="230"/>
      <c r="C15" s="230"/>
      <c r="D15" s="230"/>
      <c r="E15" s="231"/>
    </row>
    <row r="16" spans="1:5" ht="24.9" customHeight="1">
      <c r="A16" s="229"/>
      <c r="B16" s="230"/>
      <c r="C16" s="230"/>
      <c r="D16" s="230"/>
      <c r="E16" s="231"/>
    </row>
    <row r="17" spans="1:5" ht="24.9" customHeight="1">
      <c r="A17" s="229"/>
      <c r="B17" s="230"/>
      <c r="C17" s="230"/>
      <c r="D17" s="230"/>
      <c r="E17" s="231"/>
    </row>
    <row r="18" spans="1:5" ht="24.9" customHeight="1">
      <c r="A18" s="229"/>
      <c r="B18" s="230"/>
      <c r="C18" s="230"/>
      <c r="D18" s="230"/>
      <c r="E18" s="231"/>
    </row>
    <row r="19" spans="1:5" ht="24.9" customHeight="1">
      <c r="A19" s="229"/>
      <c r="B19" s="230"/>
      <c r="C19" s="230"/>
      <c r="D19" s="230"/>
      <c r="E19" s="231"/>
    </row>
    <row r="20" spans="1:5" ht="24.9" customHeight="1">
      <c r="A20" s="229"/>
      <c r="B20" s="230"/>
      <c r="C20" s="230"/>
      <c r="D20" s="230"/>
      <c r="E20" s="231"/>
    </row>
    <row r="21" spans="1:5" ht="24.9" customHeight="1">
      <c r="A21" s="229"/>
      <c r="B21" s="230"/>
      <c r="C21" s="230"/>
      <c r="D21" s="230"/>
      <c r="E21" s="231"/>
    </row>
    <row r="22" spans="1:5" ht="24.9" customHeight="1">
      <c r="A22" s="229"/>
      <c r="B22" s="230"/>
      <c r="C22" s="230"/>
      <c r="D22" s="230"/>
      <c r="E22" s="231"/>
    </row>
    <row r="23" spans="1:5" ht="24.9" customHeight="1">
      <c r="A23" s="229"/>
      <c r="B23" s="230"/>
      <c r="C23" s="230"/>
      <c r="D23" s="230"/>
      <c r="E23" s="231"/>
    </row>
    <row r="24" spans="1:5" ht="24.9" customHeight="1">
      <c r="A24" s="229"/>
      <c r="B24" s="230"/>
      <c r="C24" s="230"/>
      <c r="D24" s="230"/>
      <c r="E24" s="231"/>
    </row>
    <row r="25" spans="1:5" ht="24.9" customHeight="1">
      <c r="A25" s="229"/>
      <c r="B25" s="230"/>
      <c r="C25" s="230"/>
      <c r="D25" s="230"/>
      <c r="E25" s="231"/>
    </row>
    <row r="26" spans="1:5" ht="24.9" customHeight="1">
      <c r="A26" s="229"/>
      <c r="B26" s="230"/>
      <c r="C26" s="230"/>
      <c r="D26" s="230"/>
      <c r="E26" s="231"/>
    </row>
    <row r="27" spans="1:5" ht="24.9" customHeight="1">
      <c r="A27" s="229"/>
      <c r="B27" s="230"/>
      <c r="C27" s="230"/>
      <c r="D27" s="230"/>
      <c r="E27" s="231"/>
    </row>
    <row r="28" spans="1:5" ht="24.9" customHeight="1">
      <c r="A28" s="229"/>
      <c r="B28" s="230"/>
      <c r="C28" s="230"/>
      <c r="D28" s="230"/>
      <c r="E28" s="231"/>
    </row>
    <row r="29" spans="1:5" ht="24.9" customHeight="1">
      <c r="A29" s="229"/>
      <c r="B29" s="230"/>
      <c r="C29" s="230"/>
      <c r="D29" s="230"/>
      <c r="E29" s="231"/>
    </row>
    <row r="30" spans="1:5" ht="7.5" customHeight="1">
      <c r="A30" s="229"/>
      <c r="B30" s="230"/>
      <c r="C30" s="230"/>
      <c r="D30" s="230"/>
      <c r="E30" s="231"/>
    </row>
    <row r="31" spans="1:5" ht="24.75" hidden="1" customHeight="1">
      <c r="A31" s="229"/>
      <c r="B31" s="230"/>
      <c r="C31" s="230"/>
      <c r="D31" s="230"/>
      <c r="E31" s="231"/>
    </row>
    <row r="32" spans="1:5" ht="3" hidden="1" customHeight="1">
      <c r="A32" s="229"/>
      <c r="B32" s="230"/>
      <c r="C32" s="230"/>
      <c r="D32" s="230"/>
      <c r="E32" s="231"/>
    </row>
    <row r="33" spans="1:5" ht="24.75" hidden="1" customHeight="1">
      <c r="A33" s="229"/>
      <c r="B33" s="230"/>
      <c r="C33" s="230"/>
      <c r="D33" s="230"/>
      <c r="E33" s="231"/>
    </row>
    <row r="34" spans="1:5" ht="24.75" hidden="1" customHeight="1">
      <c r="A34" s="232"/>
      <c r="B34" s="233"/>
      <c r="C34" s="233"/>
      <c r="D34" s="233"/>
      <c r="E34" s="234"/>
    </row>
    <row r="35" spans="1:5" s="89" customFormat="1" ht="34.5" customHeight="1">
      <c r="A35" s="218" t="s">
        <v>309</v>
      </c>
      <c r="B35" s="219"/>
      <c r="C35" s="219"/>
      <c r="D35" s="219"/>
      <c r="E35" s="220"/>
    </row>
    <row r="36" spans="1:5" s="89" customFormat="1" ht="34.5" customHeight="1">
      <c r="A36" s="202" t="s">
        <v>445</v>
      </c>
      <c r="B36" s="203"/>
      <c r="C36" s="203"/>
      <c r="D36" s="203"/>
      <c r="E36" s="204"/>
    </row>
    <row r="37" spans="1:5" ht="66.75" customHeight="1">
      <c r="A37" s="208"/>
      <c r="B37" s="209"/>
      <c r="C37" s="209"/>
      <c r="D37" s="209"/>
      <c r="E37" s="210"/>
    </row>
    <row r="38" spans="1:5" s="89" customFormat="1" ht="34.5" customHeight="1">
      <c r="A38" s="218" t="s">
        <v>310</v>
      </c>
      <c r="B38" s="219"/>
      <c r="C38" s="219"/>
      <c r="D38" s="219"/>
      <c r="E38" s="220"/>
    </row>
    <row r="39" spans="1:5" s="89" customFormat="1" ht="34.5" customHeight="1">
      <c r="A39" s="202" t="s">
        <v>446</v>
      </c>
      <c r="B39" s="203"/>
      <c r="C39" s="203"/>
      <c r="D39" s="203"/>
      <c r="E39" s="204"/>
    </row>
    <row r="40" spans="1:5" ht="33.75" customHeight="1">
      <c r="A40" s="205"/>
      <c r="B40" s="206"/>
      <c r="C40" s="206"/>
      <c r="D40" s="206"/>
      <c r="E40" s="207"/>
    </row>
    <row r="41" spans="1:5" ht="30.75" customHeight="1">
      <c r="A41" s="205"/>
      <c r="B41" s="206"/>
      <c r="C41" s="206"/>
      <c r="D41" s="206"/>
      <c r="E41" s="207"/>
    </row>
    <row r="42" spans="1:5" ht="33.75" hidden="1" customHeight="1">
      <c r="A42" s="208"/>
      <c r="B42" s="209"/>
      <c r="C42" s="209"/>
      <c r="D42" s="209"/>
      <c r="E42" s="210"/>
    </row>
    <row r="43" spans="1:5" s="89" customFormat="1" ht="34.5" customHeight="1">
      <c r="A43" s="213" t="s">
        <v>311</v>
      </c>
      <c r="B43" s="214"/>
      <c r="C43" s="213" t="s">
        <v>312</v>
      </c>
      <c r="D43" s="214"/>
      <c r="E43" s="94" t="s">
        <v>313</v>
      </c>
    </row>
    <row r="44" spans="1:5" ht="78" customHeight="1">
      <c r="A44" s="215" t="s">
        <v>447</v>
      </c>
      <c r="B44" s="217"/>
      <c r="C44" s="215" t="s">
        <v>448</v>
      </c>
      <c r="D44" s="216"/>
      <c r="E44" s="193" t="s">
        <v>583</v>
      </c>
    </row>
    <row r="45" spans="1:5" ht="19.5" customHeight="1">
      <c r="A45" s="211"/>
      <c r="B45" s="211"/>
      <c r="C45" s="211"/>
      <c r="D45" s="211"/>
      <c r="E45" s="211"/>
    </row>
    <row r="46" spans="1:5">
      <c r="A46" s="212"/>
      <c r="B46" s="212"/>
      <c r="C46" s="212"/>
      <c r="D46" s="212"/>
      <c r="E46" s="212"/>
    </row>
    <row r="47" spans="1:5">
      <c r="A47" s="212"/>
      <c r="B47" s="212"/>
      <c r="C47" s="212"/>
      <c r="D47" s="212"/>
      <c r="E47" s="212"/>
    </row>
    <row r="48" spans="1:5">
      <c r="A48" s="212"/>
      <c r="B48" s="212"/>
      <c r="C48" s="212"/>
      <c r="D48" s="212"/>
      <c r="E48" s="212"/>
    </row>
    <row r="49" spans="1:5">
      <c r="A49" s="212"/>
      <c r="B49" s="212"/>
      <c r="C49" s="212"/>
      <c r="D49" s="212"/>
      <c r="E49" s="212"/>
    </row>
    <row r="50" spans="1:5">
      <c r="A50" s="212"/>
      <c r="B50" s="212"/>
      <c r="C50" s="212"/>
      <c r="D50" s="212"/>
      <c r="E50" s="212"/>
    </row>
    <row r="51" spans="1:5">
      <c r="A51" s="212"/>
      <c r="B51" s="212"/>
      <c r="C51" s="212"/>
      <c r="D51" s="212"/>
      <c r="E51" s="212"/>
    </row>
    <row r="52" spans="1:5">
      <c r="A52" s="212"/>
      <c r="B52" s="212"/>
      <c r="C52" s="212"/>
      <c r="D52" s="212"/>
      <c r="E52" s="212"/>
    </row>
    <row r="53" spans="1:5">
      <c r="A53" s="212"/>
      <c r="B53" s="212"/>
      <c r="C53" s="212"/>
      <c r="D53" s="212"/>
      <c r="E53" s="212"/>
    </row>
    <row r="54" spans="1:5">
      <c r="A54" s="212"/>
      <c r="B54" s="212"/>
      <c r="C54" s="212"/>
      <c r="D54" s="212"/>
      <c r="E54" s="212"/>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85"/>
  <sheetViews>
    <sheetView tabSelected="1" topLeftCell="A10" zoomScale="49" zoomScaleNormal="49" workbookViewId="0">
      <pane ySplit="1" topLeftCell="A11" activePane="bottomLeft" state="frozen"/>
      <selection activeCell="A10" sqref="A10"/>
      <selection pane="bottomLeft" activeCell="R56" sqref="R56:S57"/>
    </sheetView>
  </sheetViews>
  <sheetFormatPr baseColWidth="10" defaultRowHeight="13.2"/>
  <cols>
    <col min="1" max="1" width="32.44140625" customWidth="1"/>
    <col min="2" max="2" width="29.6640625" customWidth="1"/>
    <col min="3" max="3" width="33.33203125" customWidth="1"/>
    <col min="4" max="4" width="33.44140625" customWidth="1"/>
    <col min="5" max="5" width="26.44140625" customWidth="1"/>
    <col min="8" max="8" width="13.6640625" customWidth="1"/>
    <col min="18" max="18" width="13.33203125" customWidth="1"/>
    <col min="19" max="20" width="16.6640625" customWidth="1"/>
    <col min="21" max="21" width="19.109375" customWidth="1"/>
  </cols>
  <sheetData>
    <row r="1" spans="1:25" ht="29.25" customHeight="1">
      <c r="A1" s="396" t="s">
        <v>213</v>
      </c>
      <c r="B1" s="396"/>
      <c r="C1" s="396"/>
      <c r="D1" s="396"/>
      <c r="E1" s="396"/>
      <c r="F1" s="396"/>
      <c r="G1" s="396"/>
      <c r="H1" s="396"/>
      <c r="I1" s="396"/>
      <c r="J1" s="396"/>
      <c r="K1" s="396"/>
      <c r="L1" s="396"/>
      <c r="M1" s="396"/>
      <c r="N1" s="396"/>
      <c r="O1" s="396"/>
      <c r="P1" s="396"/>
      <c r="Q1" s="396"/>
      <c r="R1" s="396"/>
      <c r="S1" s="396"/>
      <c r="T1" s="396"/>
      <c r="U1" s="396"/>
      <c r="V1" s="65"/>
      <c r="W1" s="65"/>
      <c r="X1" s="65"/>
      <c r="Y1" s="65"/>
    </row>
    <row r="2" spans="1:25" ht="20.25" customHeight="1">
      <c r="A2" s="396" t="s">
        <v>214</v>
      </c>
      <c r="B2" s="396"/>
      <c r="C2" s="396"/>
      <c r="D2" s="396"/>
      <c r="E2" s="396"/>
      <c r="F2" s="396"/>
      <c r="G2" s="396"/>
      <c r="H2" s="396"/>
      <c r="I2" s="396"/>
      <c r="J2" s="396"/>
      <c r="K2" s="396"/>
      <c r="L2" s="396"/>
      <c r="M2" s="396"/>
      <c r="N2" s="396"/>
      <c r="O2" s="396"/>
      <c r="P2" s="396"/>
      <c r="Q2" s="396"/>
      <c r="R2" s="396"/>
      <c r="S2" s="396"/>
      <c r="T2" s="396"/>
      <c r="U2" s="396"/>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97" t="s">
        <v>215</v>
      </c>
      <c r="B5" s="397"/>
      <c r="C5" s="397"/>
      <c r="D5" s="397"/>
      <c r="E5" s="397"/>
      <c r="F5" s="397"/>
      <c r="G5" s="397"/>
      <c r="H5" s="397"/>
      <c r="I5" s="397"/>
      <c r="J5" s="397"/>
      <c r="K5" s="397"/>
      <c r="L5" s="397"/>
      <c r="M5" s="397"/>
      <c r="N5" s="397"/>
      <c r="O5" s="397"/>
      <c r="P5" s="397"/>
      <c r="Q5" s="397"/>
      <c r="R5" s="397"/>
      <c r="S5" s="397"/>
      <c r="T5" s="397"/>
      <c r="U5" s="397"/>
      <c r="V5" s="68"/>
      <c r="W5" s="68"/>
      <c r="X5" s="68"/>
      <c r="Y5" s="68"/>
    </row>
    <row r="6" spans="1:25" ht="27" customHeight="1">
      <c r="A6" s="396" t="s">
        <v>216</v>
      </c>
      <c r="B6" s="396"/>
      <c r="C6" s="396"/>
      <c r="D6" s="396"/>
      <c r="E6" s="396"/>
      <c r="F6" s="396"/>
      <c r="G6" s="396"/>
      <c r="H6" s="396"/>
      <c r="I6" s="396"/>
      <c r="J6" s="396"/>
      <c r="K6" s="396"/>
      <c r="L6" s="396"/>
      <c r="M6" s="396"/>
      <c r="N6" s="396"/>
      <c r="O6" s="396"/>
      <c r="P6" s="396"/>
      <c r="Q6" s="396"/>
      <c r="R6" s="396"/>
      <c r="S6" s="396"/>
      <c r="T6" s="396"/>
      <c r="U6" s="396"/>
      <c r="V6" s="65"/>
      <c r="W6" s="65"/>
      <c r="X6" s="65"/>
      <c r="Y6" s="65"/>
    </row>
    <row r="7" spans="1:25" ht="55.5" customHeight="1">
      <c r="A7" s="56"/>
      <c r="B7" s="56"/>
      <c r="C7" s="56"/>
      <c r="D7" s="57"/>
      <c r="E7" s="56"/>
      <c r="F7" s="411" t="s">
        <v>217</v>
      </c>
      <c r="G7" s="411"/>
      <c r="H7" s="411"/>
      <c r="I7" s="411"/>
      <c r="J7" s="411"/>
      <c r="K7" s="411"/>
      <c r="L7" s="411"/>
      <c r="M7" s="56"/>
      <c r="N7" s="56"/>
      <c r="O7" s="56"/>
      <c r="P7" s="56"/>
      <c r="R7" s="64"/>
      <c r="S7" s="64"/>
      <c r="T7" s="64"/>
      <c r="U7" s="64"/>
      <c r="V7" s="58"/>
      <c r="W7" s="58"/>
      <c r="X7" s="58"/>
      <c r="Y7" s="58"/>
    </row>
    <row r="8" spans="1:25" ht="37.5" customHeight="1">
      <c r="A8" s="405" t="s">
        <v>218</v>
      </c>
      <c r="B8" s="405"/>
      <c r="C8" s="405"/>
      <c r="D8" s="405"/>
      <c r="E8" s="405"/>
      <c r="F8" s="398" t="s">
        <v>227</v>
      </c>
      <c r="G8" s="398"/>
      <c r="H8" s="398"/>
      <c r="I8" s="398"/>
      <c r="J8" s="398"/>
      <c r="K8" s="398"/>
      <c r="L8" s="398"/>
      <c r="M8" s="398"/>
      <c r="N8" s="398"/>
      <c r="O8" s="398"/>
      <c r="P8" s="398"/>
      <c r="Q8" s="398"/>
      <c r="R8" s="398"/>
      <c r="S8" s="398"/>
      <c r="T8" s="398"/>
      <c r="U8" s="398"/>
      <c r="V8" s="63"/>
      <c r="W8" s="63"/>
      <c r="X8" s="63"/>
      <c r="Y8" s="63"/>
    </row>
    <row r="9" spans="1:25" ht="28.5" customHeight="1">
      <c r="A9" s="406" t="s">
        <v>219</v>
      </c>
      <c r="B9" s="406"/>
      <c r="C9" s="406"/>
      <c r="D9" s="406"/>
      <c r="E9" s="406"/>
      <c r="F9" s="398" t="s">
        <v>360</v>
      </c>
      <c r="G9" s="398"/>
      <c r="H9" s="398"/>
      <c r="I9" s="398"/>
      <c r="J9" s="398"/>
      <c r="K9" s="398"/>
      <c r="L9" s="398"/>
      <c r="M9" s="398"/>
      <c r="N9" s="398"/>
      <c r="O9" s="398"/>
      <c r="P9" s="398"/>
      <c r="Q9" s="398"/>
      <c r="R9" s="398"/>
      <c r="S9" s="398"/>
      <c r="T9" s="398"/>
      <c r="U9" s="398"/>
      <c r="V9" s="63"/>
      <c r="W9" s="63"/>
      <c r="X9" s="63"/>
      <c r="Y9" s="63"/>
    </row>
    <row r="10" spans="1:25" ht="94.5" customHeight="1">
      <c r="A10" s="407" t="s">
        <v>220</v>
      </c>
      <c r="B10" s="408"/>
      <c r="C10" s="408"/>
      <c r="D10" s="408"/>
      <c r="E10" s="408"/>
      <c r="F10" s="399" t="s">
        <v>394</v>
      </c>
      <c r="G10" s="400"/>
      <c r="H10" s="400"/>
      <c r="I10" s="400"/>
      <c r="J10" s="400"/>
      <c r="K10" s="400"/>
      <c r="L10" s="400"/>
      <c r="M10" s="400"/>
      <c r="N10" s="400"/>
      <c r="O10" s="400"/>
      <c r="P10" s="400"/>
      <c r="Q10" s="400"/>
      <c r="R10" s="400"/>
      <c r="S10" s="400"/>
      <c r="T10" s="400"/>
      <c r="U10" s="400"/>
      <c r="V10" s="63"/>
      <c r="W10" s="63"/>
      <c r="X10" s="63"/>
      <c r="Y10" s="63"/>
    </row>
    <row r="11" spans="1:25" ht="84.75" customHeight="1">
      <c r="A11" s="409" t="s">
        <v>221</v>
      </c>
      <c r="B11" s="410"/>
      <c r="C11" s="410"/>
      <c r="D11" s="410"/>
      <c r="E11" s="401" t="s">
        <v>93</v>
      </c>
      <c r="F11" s="402"/>
      <c r="G11" s="402"/>
      <c r="H11" s="402"/>
      <c r="I11" s="402"/>
      <c r="J11" s="404" t="s">
        <v>222</v>
      </c>
      <c r="K11" s="404"/>
      <c r="L11" s="404"/>
      <c r="M11" s="401" t="s">
        <v>502</v>
      </c>
      <c r="N11" s="402"/>
      <c r="O11" s="402"/>
      <c r="P11" s="402"/>
      <c r="Q11" s="402"/>
      <c r="R11" s="402"/>
      <c r="S11" s="402"/>
      <c r="T11" s="402"/>
      <c r="U11" s="402"/>
      <c r="V11" s="61"/>
      <c r="W11" s="61"/>
      <c r="X11" s="61"/>
      <c r="Y11" s="62"/>
    </row>
    <row r="12" spans="1:25" ht="168" customHeight="1">
      <c r="A12" s="410" t="s">
        <v>223</v>
      </c>
      <c r="B12" s="410"/>
      <c r="C12" s="410"/>
      <c r="D12" s="410"/>
      <c r="E12" s="401" t="s">
        <v>503</v>
      </c>
      <c r="F12" s="402"/>
      <c r="G12" s="402"/>
      <c r="H12" s="402"/>
      <c r="I12" s="402"/>
      <c r="J12" s="402"/>
      <c r="K12" s="402"/>
      <c r="L12" s="402"/>
      <c r="M12" s="402"/>
      <c r="N12" s="402"/>
      <c r="O12" s="402"/>
      <c r="P12" s="402"/>
      <c r="Q12" s="402"/>
      <c r="R12" s="402"/>
      <c r="S12" s="402"/>
      <c r="T12" s="402"/>
      <c r="U12" s="402"/>
      <c r="V12" s="59"/>
      <c r="W12" s="59"/>
      <c r="X12" s="59"/>
      <c r="Y12" s="59"/>
    </row>
    <row r="13" spans="1:25" ht="192" customHeight="1">
      <c r="A13" s="410" t="s">
        <v>224</v>
      </c>
      <c r="B13" s="410"/>
      <c r="C13" s="410"/>
      <c r="D13" s="410"/>
      <c r="E13" s="403" t="s">
        <v>504</v>
      </c>
      <c r="F13" s="403"/>
      <c r="G13" s="403"/>
      <c r="H13" s="403"/>
      <c r="I13" s="403"/>
      <c r="J13" s="403"/>
      <c r="K13" s="403"/>
      <c r="L13" s="403"/>
      <c r="M13" s="403"/>
      <c r="N13" s="403"/>
      <c r="O13" s="403"/>
      <c r="P13" s="403"/>
      <c r="Q13" s="403"/>
      <c r="R13" s="403"/>
      <c r="S13" s="403"/>
      <c r="T13" s="403"/>
      <c r="U13" s="403"/>
      <c r="V13" s="60"/>
      <c r="W13" s="60"/>
      <c r="X13" s="60"/>
      <c r="Y13" s="60"/>
    </row>
    <row r="14" spans="1:25" ht="18" customHeight="1">
      <c r="A14" s="434" t="s">
        <v>164</v>
      </c>
      <c r="B14" s="434" t="s">
        <v>175</v>
      </c>
      <c r="C14" s="434" t="s">
        <v>166</v>
      </c>
      <c r="D14" s="434" t="s">
        <v>165</v>
      </c>
      <c r="E14" s="434" t="s">
        <v>156</v>
      </c>
      <c r="F14" s="437" t="s">
        <v>168</v>
      </c>
      <c r="G14" s="438"/>
      <c r="H14" s="438"/>
      <c r="I14" s="438"/>
      <c r="J14" s="438"/>
      <c r="K14" s="438"/>
      <c r="L14" s="438"/>
      <c r="M14" s="438"/>
      <c r="N14" s="438"/>
      <c r="O14" s="438"/>
      <c r="P14" s="438"/>
      <c r="Q14" s="439"/>
      <c r="R14" s="434" t="s">
        <v>26</v>
      </c>
      <c r="S14" s="440" t="s">
        <v>66</v>
      </c>
      <c r="T14" s="440" t="s">
        <v>67</v>
      </c>
      <c r="U14" s="440" t="s">
        <v>68</v>
      </c>
    </row>
    <row r="15" spans="1:25" ht="33" customHeight="1">
      <c r="A15" s="435"/>
      <c r="B15" s="435"/>
      <c r="C15" s="435"/>
      <c r="D15" s="435"/>
      <c r="E15" s="435"/>
      <c r="F15" s="440" t="s">
        <v>54</v>
      </c>
      <c r="G15" s="442" t="s">
        <v>55</v>
      </c>
      <c r="H15" s="430" t="s">
        <v>56</v>
      </c>
      <c r="I15" s="444" t="s">
        <v>190</v>
      </c>
      <c r="J15" s="445"/>
      <c r="K15" s="446"/>
      <c r="L15" s="430" t="s">
        <v>60</v>
      </c>
      <c r="M15" s="430" t="s">
        <v>61</v>
      </c>
      <c r="N15" s="430" t="s">
        <v>62</v>
      </c>
      <c r="O15" s="432" t="s">
        <v>63</v>
      </c>
      <c r="P15" s="432" t="s">
        <v>64</v>
      </c>
      <c r="Q15" s="432" t="s">
        <v>65</v>
      </c>
      <c r="R15" s="435"/>
      <c r="S15" s="447"/>
      <c r="T15" s="447"/>
      <c r="U15" s="447"/>
    </row>
    <row r="16" spans="1:25" ht="60" customHeight="1">
      <c r="A16" s="436"/>
      <c r="B16" s="436"/>
      <c r="C16" s="436"/>
      <c r="D16" s="436"/>
      <c r="E16" s="436"/>
      <c r="F16" s="441"/>
      <c r="G16" s="443"/>
      <c r="H16" s="431"/>
      <c r="I16" s="120" t="s">
        <v>57</v>
      </c>
      <c r="J16" s="120" t="s">
        <v>58</v>
      </c>
      <c r="K16" s="120" t="s">
        <v>59</v>
      </c>
      <c r="L16" s="431"/>
      <c r="M16" s="431"/>
      <c r="N16" s="431"/>
      <c r="O16" s="433"/>
      <c r="P16" s="433"/>
      <c r="Q16" s="433"/>
      <c r="R16" s="436"/>
      <c r="S16" s="441"/>
      <c r="T16" s="441"/>
      <c r="U16" s="441"/>
    </row>
    <row r="17" spans="1:23" ht="110.1" customHeight="1">
      <c r="A17" s="427" t="s">
        <v>124</v>
      </c>
      <c r="B17" s="417" t="str">
        <f>'FORMATO 2. POA - MIR'!B17</f>
        <v>Regulación, Control y Seguimiento de la Seguridad Pública</v>
      </c>
      <c r="C17" s="419" t="str">
        <f>'FORMATO 2. POA - MIR'!D17</f>
        <v>PARCSSP. Porcentaje de acciones de regulación, control y seguimiento de seguridad pública.</v>
      </c>
      <c r="D17" s="118" t="s">
        <v>441</v>
      </c>
      <c r="E17" s="421" t="s">
        <v>576</v>
      </c>
      <c r="F17" s="112">
        <v>0</v>
      </c>
      <c r="G17" s="112">
        <v>0</v>
      </c>
      <c r="H17" s="113">
        <v>1</v>
      </c>
      <c r="I17" s="113">
        <v>0</v>
      </c>
      <c r="J17" s="113">
        <v>0</v>
      </c>
      <c r="K17" s="113">
        <v>7</v>
      </c>
      <c r="L17" s="113">
        <v>0</v>
      </c>
      <c r="M17" s="113">
        <v>0</v>
      </c>
      <c r="N17" s="113">
        <v>2</v>
      </c>
      <c r="O17" s="113">
        <v>0</v>
      </c>
      <c r="P17" s="113">
        <v>0</v>
      </c>
      <c r="Q17" s="113">
        <v>1</v>
      </c>
      <c r="R17" s="114">
        <f>SUM(E17:Q17)</f>
        <v>11</v>
      </c>
      <c r="S17" s="115">
        <f>SUM(R17)</f>
        <v>11</v>
      </c>
      <c r="T17" s="423">
        <f>R17-R18</f>
        <v>10</v>
      </c>
      <c r="U17" s="425">
        <f>R18/S17</f>
        <v>9.0909090909090912E-2</v>
      </c>
      <c r="W17" s="85"/>
    </row>
    <row r="18" spans="1:23" ht="110.1" customHeight="1">
      <c r="A18" s="427"/>
      <c r="B18" s="418"/>
      <c r="C18" s="420"/>
      <c r="D18" s="119" t="s">
        <v>442</v>
      </c>
      <c r="E18" s="422"/>
      <c r="F18" s="115">
        <v>0</v>
      </c>
      <c r="G18" s="115">
        <v>0</v>
      </c>
      <c r="H18" s="116">
        <v>1</v>
      </c>
      <c r="I18" s="117"/>
      <c r="J18" s="117"/>
      <c r="K18" s="116"/>
      <c r="L18" s="117"/>
      <c r="M18" s="117"/>
      <c r="N18" s="116"/>
      <c r="O18" s="117"/>
      <c r="P18" s="117"/>
      <c r="Q18" s="116"/>
      <c r="R18" s="114">
        <f>SUM(E18:Q18)</f>
        <v>1</v>
      </c>
      <c r="S18" s="115">
        <f>IF(COUNTA(O18:Q18)&gt;0,SUM(O18:Q18),IF(COUNTA(L18:N18)&gt;0,SUM(L18:N18),IF(COUNTA(I18:K18)&gt;0,SUM(I18:K18),IF(COUNTA(F18:H18)&gt;0,SUM(F18:H18),0))))</f>
        <v>1</v>
      </c>
      <c r="T18" s="424"/>
      <c r="U18" s="425"/>
      <c r="W18" s="85"/>
    </row>
    <row r="19" spans="1:23" ht="23.25" customHeight="1">
      <c r="A19" s="412"/>
      <c r="B19" s="413"/>
      <c r="C19" s="413"/>
      <c r="D19" s="413"/>
      <c r="E19" s="413"/>
      <c r="F19" s="413"/>
      <c r="G19" s="413"/>
      <c r="H19" s="413"/>
      <c r="I19" s="413"/>
      <c r="J19" s="413"/>
      <c r="K19" s="413"/>
      <c r="L19" s="413"/>
      <c r="M19" s="413"/>
      <c r="N19" s="413"/>
      <c r="O19" s="413"/>
      <c r="P19" s="413"/>
      <c r="Q19" s="413"/>
      <c r="R19" s="413"/>
      <c r="S19" s="413"/>
      <c r="T19" s="413"/>
      <c r="U19" s="414"/>
    </row>
    <row r="20" spans="1:23" ht="110.1" customHeight="1">
      <c r="A20" s="426" t="s">
        <v>162</v>
      </c>
      <c r="B20" s="417" t="str">
        <f>'FORMATO 2. POA - MIR'!B18</f>
        <v>Actualización De Leyes Y Reglamentos Municipales</v>
      </c>
      <c r="C20" s="419" t="str">
        <f>'FORMATO 2. POA - MIR'!D18</f>
        <v>PPRPP. Porcentaje de Proyectos realizados y propuestos para su publicación.</v>
      </c>
      <c r="D20" s="118" t="s">
        <v>488</v>
      </c>
      <c r="E20" s="421" t="s">
        <v>575</v>
      </c>
      <c r="F20" s="112">
        <v>0</v>
      </c>
      <c r="G20" s="112">
        <v>0</v>
      </c>
      <c r="H20" s="113">
        <v>1</v>
      </c>
      <c r="I20" s="113">
        <v>0</v>
      </c>
      <c r="J20" s="113">
        <v>2</v>
      </c>
      <c r="K20" s="113">
        <v>0</v>
      </c>
      <c r="L20" s="113">
        <v>0</v>
      </c>
      <c r="M20" s="113">
        <v>2</v>
      </c>
      <c r="N20" s="113">
        <v>0</v>
      </c>
      <c r="O20" s="113">
        <v>0</v>
      </c>
      <c r="P20" s="113">
        <v>0</v>
      </c>
      <c r="Q20" s="113">
        <v>0</v>
      </c>
      <c r="R20" s="114">
        <f>SUM(E20:Q20)</f>
        <v>5</v>
      </c>
      <c r="S20" s="115">
        <f>SUM(R20)</f>
        <v>5</v>
      </c>
      <c r="T20" s="423">
        <f>S20-S21</f>
        <v>4</v>
      </c>
      <c r="U20" s="425">
        <f>R21/S20</f>
        <v>0.2</v>
      </c>
    </row>
    <row r="21" spans="1:23" ht="110.1" customHeight="1">
      <c r="A21" s="426"/>
      <c r="B21" s="418"/>
      <c r="C21" s="420"/>
      <c r="D21" s="119" t="s">
        <v>487</v>
      </c>
      <c r="E21" s="422"/>
      <c r="F21" s="115">
        <v>0</v>
      </c>
      <c r="G21" s="115">
        <v>0</v>
      </c>
      <c r="H21" s="116">
        <v>1</v>
      </c>
      <c r="I21" s="117"/>
      <c r="J21" s="117"/>
      <c r="K21" s="116"/>
      <c r="L21" s="117"/>
      <c r="M21" s="117"/>
      <c r="N21" s="116"/>
      <c r="O21" s="117"/>
      <c r="P21" s="117"/>
      <c r="Q21" s="116"/>
      <c r="R21" s="114">
        <f>SUM(E21:Q21)</f>
        <v>1</v>
      </c>
      <c r="S21" s="115">
        <f>IF(COUNTA(O21:Q21)&gt;0,SUM(O21:Q21),IF(COUNTA(L21:N21)&gt;0,SUM(L21:N21),IF(COUNTA(I21:K21)&gt;0,SUM(I21:K21),IF(COUNTA(F21:H21)&gt;0,SUM(F21:H21),0))))</f>
        <v>1</v>
      </c>
      <c r="T21" s="424"/>
      <c r="U21" s="425"/>
    </row>
    <row r="22" spans="1:23" ht="21" customHeight="1">
      <c r="A22" s="412"/>
      <c r="B22" s="413"/>
      <c r="C22" s="413"/>
      <c r="D22" s="413"/>
      <c r="E22" s="413"/>
      <c r="F22" s="413"/>
      <c r="G22" s="413"/>
      <c r="H22" s="413"/>
      <c r="I22" s="413"/>
      <c r="J22" s="413"/>
      <c r="K22" s="413"/>
      <c r="L22" s="413"/>
      <c r="M22" s="413"/>
      <c r="N22" s="413"/>
      <c r="O22" s="413"/>
      <c r="P22" s="413"/>
      <c r="Q22" s="413"/>
      <c r="R22" s="413"/>
      <c r="S22" s="413"/>
      <c r="T22" s="413"/>
      <c r="U22" s="414"/>
    </row>
    <row r="23" spans="1:23" ht="110.1" customHeight="1">
      <c r="A23" s="415" t="s">
        <v>135</v>
      </c>
      <c r="B23" s="417" t="str">
        <f>'FORMATO 2. POA - MIR'!B19</f>
        <v>Lineamientos Certificado Único Policial</v>
      </c>
      <c r="C23" s="419" t="str">
        <f>'FORMATO 2. POA - MIR'!D19</f>
        <v xml:space="preserve">PASPLOCUP. Porcentaje de avance sobre la elaboración de los Lineamientos para la obtención del Certificado Único Policial </v>
      </c>
      <c r="D23" s="118" t="s">
        <v>554</v>
      </c>
      <c r="E23" s="421" t="s">
        <v>574</v>
      </c>
      <c r="F23" s="112">
        <v>0</v>
      </c>
      <c r="G23" s="112" t="s">
        <v>626</v>
      </c>
      <c r="H23" s="113">
        <v>0.5</v>
      </c>
      <c r="I23" s="113">
        <v>0</v>
      </c>
      <c r="J23" s="113">
        <v>0</v>
      </c>
      <c r="K23" s="113">
        <v>0.5</v>
      </c>
      <c r="L23" s="113">
        <v>0</v>
      </c>
      <c r="M23" s="113">
        <v>0</v>
      </c>
      <c r="N23" s="113">
        <v>0</v>
      </c>
      <c r="O23" s="113">
        <v>0</v>
      </c>
      <c r="P23" s="113">
        <v>0</v>
      </c>
      <c r="Q23" s="113">
        <v>0</v>
      </c>
      <c r="R23" s="114">
        <f>SUM(E23:Q23)</f>
        <v>1</v>
      </c>
      <c r="S23" s="115">
        <f>SUM(R23)</f>
        <v>1</v>
      </c>
      <c r="T23" s="423">
        <f>S23-S24</f>
        <v>0.5</v>
      </c>
      <c r="U23" s="425">
        <f>R24/S23</f>
        <v>0.5</v>
      </c>
    </row>
    <row r="24" spans="1:23" ht="110.1" customHeight="1">
      <c r="A24" s="416"/>
      <c r="B24" s="418"/>
      <c r="C24" s="420"/>
      <c r="D24" s="119" t="s">
        <v>555</v>
      </c>
      <c r="E24" s="422"/>
      <c r="F24" s="115">
        <v>0</v>
      </c>
      <c r="G24" s="115">
        <v>0</v>
      </c>
      <c r="H24" s="116">
        <v>0.5</v>
      </c>
      <c r="I24" s="117"/>
      <c r="J24" s="117"/>
      <c r="K24" s="116"/>
      <c r="L24" s="117"/>
      <c r="M24" s="117"/>
      <c r="N24" s="116"/>
      <c r="O24" s="117"/>
      <c r="P24" s="117"/>
      <c r="Q24" s="116"/>
      <c r="R24" s="114">
        <f>SUM(E24:Q24)</f>
        <v>0.5</v>
      </c>
      <c r="S24" s="115">
        <f>IF(COUNTA(O24:Q24)&gt;0,SUM(O24:Q24),IF(COUNTA(L24:N24)&gt;0,SUM(L24:N24),IF(COUNTA(I24:K24)&gt;0,SUM(I24:K24),IF(COUNTA(F24:H24)&gt;0,SUM(F24:H24),0))))</f>
        <v>0.5</v>
      </c>
      <c r="T24" s="424"/>
      <c r="U24" s="425"/>
    </row>
    <row r="25" spans="1:23" ht="20.25" customHeight="1">
      <c r="A25" s="412"/>
      <c r="B25" s="413"/>
      <c r="C25" s="413"/>
      <c r="D25" s="413"/>
      <c r="E25" s="413"/>
      <c r="F25" s="413"/>
      <c r="G25" s="413"/>
      <c r="H25" s="413"/>
      <c r="I25" s="413"/>
      <c r="J25" s="413"/>
      <c r="K25" s="413"/>
      <c r="L25" s="413"/>
      <c r="M25" s="413"/>
      <c r="N25" s="413"/>
      <c r="O25" s="413"/>
      <c r="P25" s="413"/>
      <c r="Q25" s="413"/>
      <c r="R25" s="413"/>
      <c r="S25" s="413"/>
      <c r="T25" s="413"/>
      <c r="U25" s="414"/>
    </row>
    <row r="26" spans="1:23" ht="110.1" customHeight="1">
      <c r="A26" s="415" t="s">
        <v>136</v>
      </c>
      <c r="B26" s="417" t="str">
        <f>'FORMATO 2. POA - MIR'!B20</f>
        <v>Elaboración del documento de Manual de Organización</v>
      </c>
      <c r="C26" s="419" t="str">
        <f>'FORMATO 2. POA - MIR'!D20</f>
        <v>PASPMO. Porcentaje de avance sobre la publicación del Manual de Organización</v>
      </c>
      <c r="D26" s="118" t="s">
        <v>556</v>
      </c>
      <c r="E26" s="421" t="s">
        <v>573</v>
      </c>
      <c r="F26" s="112">
        <v>0</v>
      </c>
      <c r="G26" s="112">
        <v>0</v>
      </c>
      <c r="H26" s="113">
        <v>0.5</v>
      </c>
      <c r="I26" s="113">
        <v>0</v>
      </c>
      <c r="J26" s="113">
        <v>0</v>
      </c>
      <c r="K26" s="113">
        <v>0.5</v>
      </c>
      <c r="L26" s="113">
        <v>0</v>
      </c>
      <c r="M26" s="113">
        <v>0</v>
      </c>
      <c r="N26" s="113">
        <v>0</v>
      </c>
      <c r="O26" s="113">
        <v>0</v>
      </c>
      <c r="P26" s="113">
        <v>0</v>
      </c>
      <c r="Q26" s="113">
        <v>0</v>
      </c>
      <c r="R26" s="114">
        <f>SUM(E26:Q26)</f>
        <v>1</v>
      </c>
      <c r="S26" s="115">
        <f>SUM(R26)</f>
        <v>1</v>
      </c>
      <c r="T26" s="423">
        <f>S26-S27</f>
        <v>0.5</v>
      </c>
      <c r="U26" s="425">
        <f>R27/S26</f>
        <v>0.5</v>
      </c>
    </row>
    <row r="27" spans="1:23" ht="110.1" customHeight="1">
      <c r="A27" s="416"/>
      <c r="B27" s="418"/>
      <c r="C27" s="420"/>
      <c r="D27" s="119" t="s">
        <v>489</v>
      </c>
      <c r="E27" s="422"/>
      <c r="F27" s="115">
        <v>0</v>
      </c>
      <c r="G27" s="115">
        <v>0</v>
      </c>
      <c r="H27" s="116">
        <v>0.5</v>
      </c>
      <c r="I27" s="117"/>
      <c r="J27" s="117"/>
      <c r="K27" s="116"/>
      <c r="L27" s="117"/>
      <c r="M27" s="117"/>
      <c r="N27" s="116"/>
      <c r="O27" s="117"/>
      <c r="P27" s="117"/>
      <c r="Q27" s="116"/>
      <c r="R27" s="114">
        <f>SUM(E27:Q27)</f>
        <v>0.5</v>
      </c>
      <c r="S27" s="115">
        <f>IF(COUNTA(O27:Q27)&gt;0,SUM(O27:Q27),IF(COUNTA(L27:N27)&gt;0,SUM(L27:N27),IF(COUNTA(I27:K27)&gt;0,SUM(I27:K27),IF(COUNTA(F27:H27)&gt;0,SUM(F27:H27),0))))</f>
        <v>0.5</v>
      </c>
      <c r="T27" s="424"/>
      <c r="U27" s="425"/>
    </row>
    <row r="28" spans="1:23" ht="21.75" customHeight="1">
      <c r="A28" s="412"/>
      <c r="B28" s="413"/>
      <c r="C28" s="413"/>
      <c r="D28" s="413"/>
      <c r="E28" s="413"/>
      <c r="F28" s="413"/>
      <c r="G28" s="413"/>
      <c r="H28" s="413"/>
      <c r="I28" s="413"/>
      <c r="J28" s="413"/>
      <c r="K28" s="413"/>
      <c r="L28" s="413"/>
      <c r="M28" s="413"/>
      <c r="N28" s="413"/>
      <c r="O28" s="413"/>
      <c r="P28" s="413"/>
      <c r="Q28" s="413"/>
      <c r="R28" s="413"/>
      <c r="S28" s="413"/>
      <c r="T28" s="413"/>
      <c r="U28" s="414"/>
    </row>
    <row r="29" spans="1:23" ht="110.1" customHeight="1">
      <c r="A29" s="415" t="s">
        <v>137</v>
      </c>
      <c r="B29" s="417" t="str">
        <f>'FORMATO 2. POA - MIR'!B21</f>
        <v>Elaboración del documento de Manual de Procedimientos de la Dirección de Seguridad publica</v>
      </c>
      <c r="C29" s="419" t="str">
        <f>'FORMATO 2. POA - MIR'!D21</f>
        <v>PAPMP. Porcentaje de avance en la publicación del Manual de procedimientos</v>
      </c>
      <c r="D29" s="118" t="s">
        <v>491</v>
      </c>
      <c r="E29" s="421" t="s">
        <v>572</v>
      </c>
      <c r="F29" s="112">
        <v>0</v>
      </c>
      <c r="G29" s="112">
        <v>0</v>
      </c>
      <c r="H29" s="113">
        <v>0.5</v>
      </c>
      <c r="I29" s="113">
        <v>0</v>
      </c>
      <c r="J29" s="113">
        <v>0</v>
      </c>
      <c r="K29" s="113">
        <v>0.5</v>
      </c>
      <c r="L29" s="113">
        <v>0</v>
      </c>
      <c r="M29" s="113">
        <v>0</v>
      </c>
      <c r="N29" s="113">
        <v>0</v>
      </c>
      <c r="O29" s="113">
        <v>0</v>
      </c>
      <c r="P29" s="113">
        <v>0</v>
      </c>
      <c r="Q29" s="113">
        <v>0</v>
      </c>
      <c r="R29" s="114">
        <f>SUM(E29:Q29)</f>
        <v>1</v>
      </c>
      <c r="S29" s="115">
        <f>SUM(R29)</f>
        <v>1</v>
      </c>
      <c r="T29" s="423">
        <f>S29-S30</f>
        <v>0.5</v>
      </c>
      <c r="U29" s="425">
        <f>R30/S29</f>
        <v>0.5</v>
      </c>
    </row>
    <row r="30" spans="1:23" ht="110.1" customHeight="1">
      <c r="A30" s="416"/>
      <c r="B30" s="418"/>
      <c r="C30" s="420"/>
      <c r="D30" s="119" t="s">
        <v>490</v>
      </c>
      <c r="E30" s="422"/>
      <c r="F30" s="115">
        <v>0</v>
      </c>
      <c r="G30" s="115">
        <v>0</v>
      </c>
      <c r="H30" s="116">
        <v>0.5</v>
      </c>
      <c r="I30" s="117"/>
      <c r="J30" s="117"/>
      <c r="K30" s="116"/>
      <c r="L30" s="117"/>
      <c r="M30" s="117"/>
      <c r="N30" s="116"/>
      <c r="O30" s="117"/>
      <c r="P30" s="117"/>
      <c r="Q30" s="116"/>
      <c r="R30" s="114">
        <f>SUM(E30:Q30)</f>
        <v>0.5</v>
      </c>
      <c r="S30" s="115">
        <f>IF(COUNTA(O30:Q30)&gt;0,SUM(O30:Q30),IF(COUNTA(L30:N30)&gt;0,SUM(L30:N30),IF(COUNTA(I30:K30)&gt;0,SUM(I30:K30),IF(COUNTA(F30:H30)&gt;0,SUM(F30:H30),0))))</f>
        <v>0.5</v>
      </c>
      <c r="T30" s="424"/>
      <c r="U30" s="425"/>
    </row>
    <row r="31" spans="1:23" ht="20.25" customHeight="1">
      <c r="A31" s="412"/>
      <c r="B31" s="413"/>
      <c r="C31" s="413"/>
      <c r="D31" s="413"/>
      <c r="E31" s="413"/>
      <c r="F31" s="413"/>
      <c r="G31" s="413"/>
      <c r="H31" s="413"/>
      <c r="I31" s="413"/>
      <c r="J31" s="413"/>
      <c r="K31" s="413"/>
      <c r="L31" s="413"/>
      <c r="M31" s="413"/>
      <c r="N31" s="413"/>
      <c r="O31" s="413"/>
      <c r="P31" s="413"/>
      <c r="Q31" s="413"/>
      <c r="R31" s="413"/>
      <c r="S31" s="413"/>
      <c r="T31" s="413"/>
      <c r="U31" s="414"/>
    </row>
    <row r="32" spans="1:23" ht="110.1" customHeight="1">
      <c r="A32" s="428" t="s">
        <v>138</v>
      </c>
      <c r="B32" s="417" t="str">
        <f>'FORMATO 2. POA - MIR'!B22</f>
        <v>Elaboración del documento de Talleres del Sistema de Justicia Penal del municipio</v>
      </c>
      <c r="C32" s="419" t="str">
        <f>'FORMATO 2. POA - MIR'!D22</f>
        <v>PAPDTSJP. Porcentaje de avance en la publicación del documento para talleres del sistema de justicia penal</v>
      </c>
      <c r="D32" s="118" t="s">
        <v>493</v>
      </c>
      <c r="E32" s="421" t="s">
        <v>571</v>
      </c>
      <c r="F32" s="112">
        <v>0</v>
      </c>
      <c r="G32" s="112">
        <v>0</v>
      </c>
      <c r="H32" s="113">
        <v>0.5</v>
      </c>
      <c r="I32" s="113">
        <v>0</v>
      </c>
      <c r="J32" s="113">
        <v>0</v>
      </c>
      <c r="K32" s="113">
        <v>0.5</v>
      </c>
      <c r="L32" s="113">
        <v>0</v>
      </c>
      <c r="M32" s="113">
        <v>0</v>
      </c>
      <c r="N32" s="113">
        <v>0</v>
      </c>
      <c r="O32" s="113">
        <v>0</v>
      </c>
      <c r="P32" s="113">
        <v>0</v>
      </c>
      <c r="Q32" s="113">
        <v>0</v>
      </c>
      <c r="R32" s="114">
        <f>SUM(E32:Q32)</f>
        <v>1</v>
      </c>
      <c r="S32" s="115">
        <f>SUM(R32)</f>
        <v>1</v>
      </c>
      <c r="T32" s="423">
        <f>S32-S33</f>
        <v>0.5</v>
      </c>
      <c r="U32" s="425">
        <f>R33/S32</f>
        <v>0.5</v>
      </c>
    </row>
    <row r="33" spans="1:23" ht="110.1" customHeight="1">
      <c r="A33" s="429"/>
      <c r="B33" s="418"/>
      <c r="C33" s="420"/>
      <c r="D33" s="119" t="s">
        <v>492</v>
      </c>
      <c r="E33" s="422"/>
      <c r="F33" s="115">
        <v>0</v>
      </c>
      <c r="G33" s="115">
        <v>0</v>
      </c>
      <c r="H33" s="116">
        <v>0.5</v>
      </c>
      <c r="I33" s="117"/>
      <c r="J33" s="117"/>
      <c r="K33" s="116"/>
      <c r="L33" s="117"/>
      <c r="M33" s="117"/>
      <c r="N33" s="116"/>
      <c r="O33" s="117"/>
      <c r="P33" s="117"/>
      <c r="Q33" s="116"/>
      <c r="R33" s="114">
        <f>SUM(E33:Q33)</f>
        <v>0.5</v>
      </c>
      <c r="S33" s="115">
        <f>IF(COUNTA(O33:Q33)&gt;0,SUM(O33:Q33),IF(COUNTA(L33:N33)&gt;0,SUM(L33:N33),IF(COUNTA(I33:K33)&gt;0,SUM(I33:K33),IF(COUNTA(F33:H33)&gt;0,SUM(F33:H33),0))))</f>
        <v>0.5</v>
      </c>
      <c r="T33" s="424"/>
      <c r="U33" s="425"/>
    </row>
    <row r="34" spans="1:23" ht="18" customHeight="1">
      <c r="A34" s="412"/>
      <c r="B34" s="413"/>
      <c r="C34" s="413"/>
      <c r="D34" s="413"/>
      <c r="E34" s="413"/>
      <c r="F34" s="413"/>
      <c r="G34" s="413"/>
      <c r="H34" s="413"/>
      <c r="I34" s="413"/>
      <c r="J34" s="413"/>
      <c r="K34" s="413"/>
      <c r="L34" s="413"/>
      <c r="M34" s="413"/>
      <c r="N34" s="413"/>
      <c r="O34" s="413"/>
      <c r="P34" s="413"/>
      <c r="Q34" s="413"/>
      <c r="R34" s="413"/>
      <c r="S34" s="413"/>
      <c r="T34" s="413"/>
      <c r="U34" s="414"/>
    </row>
    <row r="35" spans="1:23" ht="110.1" customHeight="1">
      <c r="A35" s="428" t="s">
        <v>494</v>
      </c>
      <c r="B35" s="417" t="str">
        <f>'FORMATO 2. POA - MIR'!B23</f>
        <v>Elaboración del documento de Talleres del Sistema de Justicia Cívica</v>
      </c>
      <c r="C35" s="419" t="str">
        <f>'FORMATO 2. POA - MIR'!D23</f>
        <v>PAPDTSJC. Porcentaje de avance en la publicación del documento para talleres del sistema de justicia cívica</v>
      </c>
      <c r="D35" s="121" t="s">
        <v>557</v>
      </c>
      <c r="E35" s="421" t="s">
        <v>570</v>
      </c>
      <c r="F35" s="112">
        <v>0</v>
      </c>
      <c r="G35" s="112">
        <v>0</v>
      </c>
      <c r="H35" s="113">
        <v>0.5</v>
      </c>
      <c r="I35" s="113">
        <v>0</v>
      </c>
      <c r="J35" s="113">
        <v>0</v>
      </c>
      <c r="K35" s="113">
        <v>0.5</v>
      </c>
      <c r="L35" s="113">
        <v>0</v>
      </c>
      <c r="M35" s="113">
        <v>0</v>
      </c>
      <c r="N35" s="113">
        <v>0</v>
      </c>
      <c r="O35" s="113">
        <v>0</v>
      </c>
      <c r="P35" s="113">
        <v>0</v>
      </c>
      <c r="Q35" s="113">
        <v>0</v>
      </c>
      <c r="R35" s="114">
        <f>SUM(E35:Q35)</f>
        <v>1</v>
      </c>
      <c r="S35" s="115">
        <f>SUM(R35)</f>
        <v>1</v>
      </c>
      <c r="T35" s="423">
        <f>S35-S36</f>
        <v>0.5</v>
      </c>
      <c r="U35" s="425">
        <f>R36/S35</f>
        <v>0.5</v>
      </c>
    </row>
    <row r="36" spans="1:23" ht="110.1" customHeight="1">
      <c r="A36" s="429"/>
      <c r="B36" s="418"/>
      <c r="C36" s="420"/>
      <c r="D36" s="123" t="s">
        <v>558</v>
      </c>
      <c r="E36" s="422"/>
      <c r="F36" s="115">
        <v>0</v>
      </c>
      <c r="G36" s="115">
        <v>0</v>
      </c>
      <c r="H36" s="116">
        <v>0.5</v>
      </c>
      <c r="I36" s="117"/>
      <c r="J36" s="117"/>
      <c r="K36" s="116"/>
      <c r="L36" s="117"/>
      <c r="M36" s="117"/>
      <c r="N36" s="116"/>
      <c r="O36" s="117"/>
      <c r="P36" s="117"/>
      <c r="Q36" s="116"/>
      <c r="R36" s="114">
        <f>SUM(E36:Q36)</f>
        <v>0.5</v>
      </c>
      <c r="S36" s="115">
        <f>IF(COUNTA(O36:Q36)&gt;0,SUM(O36:Q36),IF(COUNTA(L36:N36)&gt;0,SUM(L36:N36),IF(COUNTA(I36:K36)&gt;0,SUM(I36:K36),IF(COUNTA(F36:H36)&gt;0,SUM(F36:H36),0))))</f>
        <v>0.5</v>
      </c>
      <c r="T36" s="424"/>
      <c r="U36" s="425"/>
    </row>
    <row r="37" spans="1:23" ht="18.75" customHeight="1">
      <c r="A37" s="412"/>
      <c r="B37" s="413"/>
      <c r="C37" s="413"/>
      <c r="D37" s="413"/>
      <c r="E37" s="413"/>
      <c r="F37" s="413"/>
      <c r="G37" s="413"/>
      <c r="H37" s="413"/>
      <c r="I37" s="413"/>
      <c r="J37" s="413"/>
      <c r="K37" s="413"/>
      <c r="L37" s="413"/>
      <c r="M37" s="413"/>
      <c r="N37" s="413"/>
      <c r="O37" s="413"/>
      <c r="P37" s="413"/>
      <c r="Q37" s="413"/>
      <c r="R37" s="413"/>
      <c r="S37" s="413"/>
      <c r="T37" s="413"/>
      <c r="U37" s="414"/>
    </row>
    <row r="38" spans="1:23" ht="110.1" customHeight="1">
      <c r="A38" s="415" t="s">
        <v>140</v>
      </c>
      <c r="B38" s="417" t="str">
        <f>'FORMATO 2. POA - MIR'!B24</f>
        <v>Actualización De La Cartografía Delictiva Y Centros De Operación</v>
      </c>
      <c r="C38" s="419" t="str">
        <f>'FORMATO 2. POA - MIR'!D24</f>
        <v xml:space="preserve"> PMAMID. Porcentaje de mapas de actualización de mapas de incidencia delictiva</v>
      </c>
      <c r="D38" s="121" t="s">
        <v>495</v>
      </c>
      <c r="E38" s="421" t="s">
        <v>569</v>
      </c>
      <c r="F38" s="112">
        <v>0</v>
      </c>
      <c r="G38" s="112">
        <v>0</v>
      </c>
      <c r="H38" s="113">
        <v>3</v>
      </c>
      <c r="I38" s="113">
        <v>0</v>
      </c>
      <c r="J38" s="113">
        <v>0</v>
      </c>
      <c r="K38" s="113">
        <v>3</v>
      </c>
      <c r="L38" s="113">
        <v>0</v>
      </c>
      <c r="M38" s="113">
        <v>0</v>
      </c>
      <c r="N38" s="113">
        <v>3</v>
      </c>
      <c r="O38" s="113">
        <v>0</v>
      </c>
      <c r="P38" s="113">
        <v>0</v>
      </c>
      <c r="Q38" s="113">
        <v>3</v>
      </c>
      <c r="R38" s="114">
        <f>SUM(E38:Q38)</f>
        <v>12</v>
      </c>
      <c r="S38" s="115">
        <f>SUM(R38)</f>
        <v>12</v>
      </c>
      <c r="T38" s="423">
        <f>S38-S39</f>
        <v>10</v>
      </c>
      <c r="U38" s="425">
        <f>R39/S38</f>
        <v>0.16666666666666666</v>
      </c>
      <c r="W38" s="45" t="s">
        <v>231</v>
      </c>
    </row>
    <row r="39" spans="1:23" ht="110.1" customHeight="1">
      <c r="A39" s="416"/>
      <c r="B39" s="418"/>
      <c r="C39" s="420"/>
      <c r="D39" s="122" t="s">
        <v>559</v>
      </c>
      <c r="E39" s="422"/>
      <c r="F39" s="115">
        <v>0</v>
      </c>
      <c r="G39" s="115">
        <v>0</v>
      </c>
      <c r="H39" s="116">
        <v>2</v>
      </c>
      <c r="I39" s="117"/>
      <c r="J39" s="117"/>
      <c r="K39" s="116"/>
      <c r="L39" s="117"/>
      <c r="M39" s="117"/>
      <c r="N39" s="116"/>
      <c r="O39" s="117"/>
      <c r="P39" s="117"/>
      <c r="Q39" s="116"/>
      <c r="R39" s="114">
        <f>SUM(E39:Q39)</f>
        <v>2</v>
      </c>
      <c r="S39" s="115">
        <f>IF(COUNTA(O39:Q39)&gt;0,SUM(O39:Q39),IF(COUNTA(L39:N39)&gt;0,SUM(L39:N39),IF(COUNTA(I39:K39)&gt;0,SUM(I39:K39),IF(COUNTA(F39:H39)&gt;0,SUM(F39:H39),0))))</f>
        <v>2</v>
      </c>
      <c r="T39" s="424"/>
      <c r="U39" s="425"/>
    </row>
    <row r="40" spans="1:23" ht="22.5" customHeight="1">
      <c r="A40" s="412"/>
      <c r="B40" s="413"/>
      <c r="C40" s="413"/>
      <c r="D40" s="413"/>
      <c r="E40" s="413"/>
      <c r="F40" s="413"/>
      <c r="G40" s="413"/>
      <c r="H40" s="413"/>
      <c r="I40" s="413"/>
      <c r="J40" s="413"/>
      <c r="K40" s="413"/>
      <c r="L40" s="413"/>
      <c r="M40" s="413"/>
      <c r="N40" s="413"/>
      <c r="O40" s="413"/>
      <c r="P40" s="413"/>
      <c r="Q40" s="413"/>
      <c r="R40" s="413"/>
      <c r="S40" s="413"/>
      <c r="T40" s="413"/>
      <c r="U40" s="414"/>
    </row>
    <row r="41" spans="1:23" ht="110.1" customHeight="1">
      <c r="A41" s="427" t="s">
        <v>171</v>
      </c>
      <c r="B41" s="417" t="str">
        <f>'FORMATO 2. POA - MIR'!B25</f>
        <v>Profesionalización, Certificación y Estructura Operativa del Personal</v>
      </c>
      <c r="C41" s="419" t="str">
        <f>'FORMATO 2. POA - MIR'!D25</f>
        <v>PAPCEOP. Porcentaje de acciones de Profesionalización, certificación y estructuración operativa del personal.</v>
      </c>
      <c r="D41" s="118" t="s">
        <v>496</v>
      </c>
      <c r="E41" s="421" t="s">
        <v>567</v>
      </c>
      <c r="F41" s="112">
        <v>0</v>
      </c>
      <c r="G41" s="112">
        <v>0</v>
      </c>
      <c r="H41" s="113">
        <v>2</v>
      </c>
      <c r="I41" s="113">
        <v>0</v>
      </c>
      <c r="J41" s="113">
        <v>0</v>
      </c>
      <c r="K41" s="113">
        <v>4</v>
      </c>
      <c r="L41" s="113">
        <v>0</v>
      </c>
      <c r="M41" s="113">
        <v>0</v>
      </c>
      <c r="N41" s="113">
        <v>3</v>
      </c>
      <c r="O41" s="113">
        <v>0</v>
      </c>
      <c r="P41" s="113">
        <v>0</v>
      </c>
      <c r="Q41" s="113">
        <v>4</v>
      </c>
      <c r="R41" s="114">
        <f>SUM(E41:Q41)</f>
        <v>13</v>
      </c>
      <c r="S41" s="115">
        <f>SUM(R41)</f>
        <v>13</v>
      </c>
      <c r="T41" s="423">
        <f>S41-S42</f>
        <v>11</v>
      </c>
      <c r="U41" s="425">
        <f>R42/S41</f>
        <v>0.15384615384615385</v>
      </c>
    </row>
    <row r="42" spans="1:23" ht="110.1" customHeight="1">
      <c r="A42" s="427"/>
      <c r="B42" s="418"/>
      <c r="C42" s="420"/>
      <c r="D42" s="119" t="s">
        <v>568</v>
      </c>
      <c r="E42" s="422"/>
      <c r="F42" s="115">
        <v>0</v>
      </c>
      <c r="G42" s="115">
        <v>0</v>
      </c>
      <c r="H42" s="116">
        <v>2</v>
      </c>
      <c r="I42" s="117"/>
      <c r="J42" s="117"/>
      <c r="K42" s="116"/>
      <c r="L42" s="117"/>
      <c r="M42" s="117"/>
      <c r="N42" s="116"/>
      <c r="O42" s="117"/>
      <c r="P42" s="117"/>
      <c r="Q42" s="116"/>
      <c r="R42" s="114">
        <f>SUM(E42:Q42)</f>
        <v>2</v>
      </c>
      <c r="S42" s="115">
        <f>IF(COUNTA(O42:Q42)&gt;0,SUM(O42:Q42),IF(COUNTA(L42:N42)&gt;0,SUM(L42:N42),IF(COUNTA(I42:K42)&gt;0,SUM(I42:K42),IF(COUNTA(F42:H42)&gt;0,SUM(F42:H42),0))))</f>
        <v>2</v>
      </c>
      <c r="T42" s="424"/>
      <c r="U42" s="425"/>
    </row>
    <row r="43" spans="1:23" ht="21.75" customHeight="1">
      <c r="A43" s="412"/>
      <c r="B43" s="413"/>
      <c r="C43" s="413"/>
      <c r="D43" s="413"/>
      <c r="E43" s="413"/>
      <c r="F43" s="413"/>
      <c r="G43" s="413"/>
      <c r="H43" s="413"/>
      <c r="I43" s="413"/>
      <c r="J43" s="413"/>
      <c r="K43" s="413"/>
      <c r="L43" s="413"/>
      <c r="M43" s="413"/>
      <c r="N43" s="413"/>
      <c r="O43" s="413"/>
      <c r="P43" s="413"/>
      <c r="Q43" s="413"/>
      <c r="R43" s="413"/>
      <c r="S43" s="413"/>
      <c r="T43" s="413"/>
      <c r="U43" s="414"/>
    </row>
    <row r="44" spans="1:23" ht="110.1" customHeight="1">
      <c r="A44" s="426" t="s">
        <v>172</v>
      </c>
      <c r="B44" s="417" t="str">
        <f>'FORMATO 2. POA - MIR'!B26</f>
        <v>Personal Que Cuenta Con El Certificado Único Policial</v>
      </c>
      <c r="C44" s="419" t="str">
        <f>'FORMATO 2. POA - MIR'!D26</f>
        <v xml:space="preserve">PPEFEC. Porcentaje del personal del estado de fuerza que se encuentre certificado </v>
      </c>
      <c r="D44" s="118" t="s">
        <v>498</v>
      </c>
      <c r="E44" s="421" t="s">
        <v>566</v>
      </c>
      <c r="F44" s="112">
        <v>0</v>
      </c>
      <c r="G44" s="112">
        <v>0</v>
      </c>
      <c r="H44" s="113">
        <v>8</v>
      </c>
      <c r="I44" s="113">
        <v>0</v>
      </c>
      <c r="J44" s="113">
        <v>9</v>
      </c>
      <c r="K44" s="113">
        <v>0</v>
      </c>
      <c r="L44" s="113">
        <v>0</v>
      </c>
      <c r="M44" s="113">
        <v>0</v>
      </c>
      <c r="N44" s="113">
        <v>0</v>
      </c>
      <c r="O44" s="113">
        <v>0</v>
      </c>
      <c r="P44" s="113">
        <v>10</v>
      </c>
      <c r="Q44" s="113">
        <v>0</v>
      </c>
      <c r="R44" s="114">
        <f>SUM(E44:Q44)</f>
        <v>27</v>
      </c>
      <c r="S44" s="115">
        <f>SUM(R44)</f>
        <v>27</v>
      </c>
      <c r="T44" s="423">
        <f>S44-S45</f>
        <v>20</v>
      </c>
      <c r="U44" s="425">
        <f>R45/S44</f>
        <v>0.25925925925925924</v>
      </c>
    </row>
    <row r="45" spans="1:23" ht="110.1" customHeight="1">
      <c r="A45" s="426"/>
      <c r="B45" s="418"/>
      <c r="C45" s="420"/>
      <c r="D45" s="119" t="s">
        <v>497</v>
      </c>
      <c r="E45" s="422"/>
      <c r="F45" s="115">
        <v>0</v>
      </c>
      <c r="G45" s="115">
        <v>0</v>
      </c>
      <c r="H45" s="116">
        <v>7</v>
      </c>
      <c r="I45" s="117"/>
      <c r="J45" s="117"/>
      <c r="K45" s="116"/>
      <c r="L45" s="117"/>
      <c r="M45" s="117"/>
      <c r="N45" s="116"/>
      <c r="O45" s="117"/>
      <c r="P45" s="117"/>
      <c r="Q45" s="116"/>
      <c r="R45" s="114">
        <f>SUM(E45:Q45)</f>
        <v>7</v>
      </c>
      <c r="S45" s="115">
        <f>IF(COUNTA(O45:Q45)&gt;0,SUM(O45:Q45),IF(COUNTA(L45:N45)&gt;0,SUM(L45:N45),IF(COUNTA(I45:K45)&gt;0,SUM(I45:K45),IF(COUNTA(F45:H45)&gt;0,SUM(F45:H45),0))))</f>
        <v>7</v>
      </c>
      <c r="T45" s="424"/>
      <c r="U45" s="425"/>
    </row>
    <row r="46" spans="1:23" ht="23.25" customHeight="1">
      <c r="A46" s="412"/>
      <c r="B46" s="413"/>
      <c r="C46" s="413"/>
      <c r="D46" s="413"/>
      <c r="E46" s="413"/>
      <c r="F46" s="413"/>
      <c r="G46" s="413"/>
      <c r="H46" s="413"/>
      <c r="I46" s="413"/>
      <c r="J46" s="413"/>
      <c r="K46" s="413"/>
      <c r="L46" s="413"/>
      <c r="M46" s="413"/>
      <c r="N46" s="413"/>
      <c r="O46" s="413"/>
      <c r="P46" s="413"/>
      <c r="Q46" s="413"/>
      <c r="R46" s="413"/>
      <c r="S46" s="413"/>
      <c r="T46" s="413"/>
      <c r="U46" s="414"/>
    </row>
    <row r="47" spans="1:23" ht="110.1" customHeight="1">
      <c r="A47" s="415" t="s">
        <v>173</v>
      </c>
      <c r="B47" s="417" t="str">
        <f>'FORMATO 2. POA - MIR'!B27</f>
        <v>Reportes De Actividades</v>
      </c>
      <c r="C47" s="419" t="str">
        <f>'FORMATO 2. POA - MIR'!D27</f>
        <v xml:space="preserve"> PIPSPD. Porcentaje de informes policiales sobre puestas a disposición</v>
      </c>
      <c r="D47" s="118" t="s">
        <v>499</v>
      </c>
      <c r="E47" s="421" t="s">
        <v>565</v>
      </c>
      <c r="F47" s="112">
        <v>35</v>
      </c>
      <c r="G47" s="112">
        <v>20</v>
      </c>
      <c r="H47" s="113">
        <v>20</v>
      </c>
      <c r="I47" s="113">
        <v>25</v>
      </c>
      <c r="J47" s="113">
        <v>20</v>
      </c>
      <c r="K47" s="113">
        <v>20</v>
      </c>
      <c r="L47" s="113">
        <v>25</v>
      </c>
      <c r="M47" s="113">
        <v>25</v>
      </c>
      <c r="N47" s="113">
        <v>25</v>
      </c>
      <c r="O47" s="113">
        <v>30</v>
      </c>
      <c r="P47" s="113">
        <v>25</v>
      </c>
      <c r="Q47" s="113">
        <v>30</v>
      </c>
      <c r="R47" s="114">
        <f>SUM(E47:Q47)</f>
        <v>300</v>
      </c>
      <c r="S47" s="115">
        <f>SUM(R47)</f>
        <v>300</v>
      </c>
      <c r="T47" s="423">
        <f>S47-S48</f>
        <v>230</v>
      </c>
      <c r="U47" s="425">
        <f>R48/S47</f>
        <v>0.23333333333333334</v>
      </c>
    </row>
    <row r="48" spans="1:23" ht="110.1" customHeight="1">
      <c r="A48" s="416"/>
      <c r="B48" s="418"/>
      <c r="C48" s="420"/>
      <c r="D48" s="119" t="s">
        <v>560</v>
      </c>
      <c r="E48" s="422"/>
      <c r="F48" s="115">
        <v>33</v>
      </c>
      <c r="G48" s="115">
        <v>19</v>
      </c>
      <c r="H48" s="116">
        <v>18</v>
      </c>
      <c r="I48" s="117"/>
      <c r="J48" s="117"/>
      <c r="K48" s="116"/>
      <c r="L48" s="117"/>
      <c r="M48" s="117"/>
      <c r="N48" s="116"/>
      <c r="O48" s="117"/>
      <c r="P48" s="117"/>
      <c r="Q48" s="116"/>
      <c r="R48" s="114">
        <f>SUM(E48:Q48)</f>
        <v>70</v>
      </c>
      <c r="S48" s="115">
        <f>IF(COUNTA(O48:Q48)&gt;0,SUM(O48:Q48),IF(COUNTA(L48:N48)&gt;0,SUM(L48:N48),IF(COUNTA(I48:K48)&gt;0,SUM(I48:K48),IF(COUNTA(F48:H48)&gt;0,SUM(F48:H48),0))))</f>
        <v>70</v>
      </c>
      <c r="T48" s="424"/>
      <c r="U48" s="425"/>
    </row>
    <row r="49" spans="1:21" ht="20.25" customHeight="1">
      <c r="A49" s="412"/>
      <c r="B49" s="413"/>
      <c r="C49" s="413"/>
      <c r="D49" s="413"/>
      <c r="E49" s="413"/>
      <c r="F49" s="413"/>
      <c r="G49" s="413"/>
      <c r="H49" s="413"/>
      <c r="I49" s="413"/>
      <c r="J49" s="413"/>
      <c r="K49" s="413"/>
      <c r="L49" s="413"/>
      <c r="M49" s="413"/>
      <c r="N49" s="413"/>
      <c r="O49" s="413"/>
      <c r="P49" s="413"/>
      <c r="Q49" s="413"/>
      <c r="R49" s="413"/>
      <c r="S49" s="413"/>
      <c r="T49" s="413"/>
      <c r="U49" s="414"/>
    </row>
    <row r="50" spans="1:21" ht="110.1" customHeight="1">
      <c r="A50" s="415" t="s">
        <v>174</v>
      </c>
      <c r="B50" s="417" t="str">
        <f>'FORMATO 2. POA - MIR'!B28</f>
        <v>Roles Policiales Y Desempeño De Sus Actividades</v>
      </c>
      <c r="C50" s="419" t="str">
        <f>'FORMATO 2. POA - MIR'!D28</f>
        <v>PARCPADS. Porcentaje de actividades realizadas cargo del persdonal adscrito a la Dirección de Seguridad</v>
      </c>
      <c r="D50" s="121" t="s">
        <v>501</v>
      </c>
      <c r="E50" s="421" t="s">
        <v>564</v>
      </c>
      <c r="F50" s="112">
        <v>15</v>
      </c>
      <c r="G50" s="112">
        <v>15</v>
      </c>
      <c r="H50" s="113">
        <v>20</v>
      </c>
      <c r="I50" s="113">
        <v>15</v>
      </c>
      <c r="J50" s="113">
        <v>20</v>
      </c>
      <c r="K50" s="113">
        <v>15</v>
      </c>
      <c r="L50" s="113">
        <v>0</v>
      </c>
      <c r="M50" s="113">
        <v>0</v>
      </c>
      <c r="N50" s="113">
        <v>15</v>
      </c>
      <c r="O50" s="113">
        <v>20</v>
      </c>
      <c r="P50" s="113">
        <v>20</v>
      </c>
      <c r="Q50" s="113">
        <v>0</v>
      </c>
      <c r="R50" s="114">
        <f>SUM(E50:Q50)</f>
        <v>155</v>
      </c>
      <c r="S50" s="115">
        <f>SUM(R50)</f>
        <v>155</v>
      </c>
      <c r="T50" s="423">
        <f>S50-S51</f>
        <v>127</v>
      </c>
      <c r="U50" s="425">
        <f>R51/S50</f>
        <v>0.18064516129032257</v>
      </c>
    </row>
    <row r="51" spans="1:21" ht="110.1" customHeight="1">
      <c r="A51" s="416"/>
      <c r="B51" s="418"/>
      <c r="C51" s="420"/>
      <c r="D51" s="122" t="s">
        <v>500</v>
      </c>
      <c r="E51" s="422"/>
      <c r="F51" s="115">
        <v>5</v>
      </c>
      <c r="G51" s="115">
        <v>9</v>
      </c>
      <c r="H51" s="116">
        <v>14</v>
      </c>
      <c r="I51" s="117"/>
      <c r="J51" s="117"/>
      <c r="K51" s="116"/>
      <c r="L51" s="117"/>
      <c r="M51" s="117"/>
      <c r="N51" s="116"/>
      <c r="O51" s="117"/>
      <c r="P51" s="117"/>
      <c r="Q51" s="116"/>
      <c r="R51" s="114">
        <f>SUM(E51:Q51)</f>
        <v>28</v>
      </c>
      <c r="S51" s="115">
        <f>IF(COUNTA(O51:Q51)&gt;0,SUM(O51:Q51),IF(COUNTA(L51:N51)&gt;0,SUM(L51:N51),IF(COUNTA(I51:K51)&gt;0,SUM(I51:K51),IF(COUNTA(F51:H51)&gt;0,SUM(F51:H51),0))))</f>
        <v>28</v>
      </c>
      <c r="T51" s="424"/>
      <c r="U51" s="425"/>
    </row>
    <row r="52" spans="1:21" ht="18.75" customHeight="1">
      <c r="A52" s="412"/>
      <c r="B52" s="413"/>
      <c r="C52" s="413"/>
      <c r="D52" s="413"/>
      <c r="E52" s="413"/>
      <c r="F52" s="413"/>
      <c r="G52" s="413"/>
      <c r="H52" s="413"/>
      <c r="I52" s="413"/>
      <c r="J52" s="413"/>
      <c r="K52" s="413"/>
      <c r="L52" s="413"/>
      <c r="M52" s="413"/>
      <c r="N52" s="413"/>
      <c r="O52" s="413"/>
      <c r="P52" s="413"/>
      <c r="Q52" s="413"/>
      <c r="R52" s="413"/>
      <c r="S52" s="413"/>
      <c r="T52" s="413"/>
      <c r="U52" s="414"/>
    </row>
    <row r="53" spans="1:21" ht="110.1" customHeight="1">
      <c r="A53" s="415" t="s">
        <v>176</v>
      </c>
      <c r="B53" s="417" t="str">
        <f>'FORMATO 2. POA - MIR'!B29</f>
        <v>Intervenciones Por La Comisión De Honor Y Justicia</v>
      </c>
      <c r="C53" s="419" t="str">
        <f>'FORMATO 2. POA - MIR'!D29</f>
        <v>PQAMPSES. Porcentaje de quejas atendidas mediante procedimientos y sanciones a los elementos de seguridad</v>
      </c>
      <c r="D53" s="121" t="s">
        <v>562</v>
      </c>
      <c r="E53" s="421" t="s">
        <v>563</v>
      </c>
      <c r="F53" s="112">
        <v>0</v>
      </c>
      <c r="G53" s="112">
        <v>0</v>
      </c>
      <c r="H53" s="113">
        <v>10</v>
      </c>
      <c r="I53" s="113">
        <v>0</v>
      </c>
      <c r="J53" s="113">
        <v>0</v>
      </c>
      <c r="K53" s="113">
        <v>10</v>
      </c>
      <c r="L53" s="113">
        <v>10</v>
      </c>
      <c r="M53" s="113">
        <v>0</v>
      </c>
      <c r="N53" s="113">
        <v>10</v>
      </c>
      <c r="O53" s="113">
        <v>25</v>
      </c>
      <c r="P53" s="113">
        <v>10</v>
      </c>
      <c r="Q53" s="113">
        <v>20</v>
      </c>
      <c r="R53" s="114">
        <f>SUM(E53:Q53)</f>
        <v>95</v>
      </c>
      <c r="S53" s="115">
        <f>SUM(R53)</f>
        <v>95</v>
      </c>
      <c r="T53" s="423">
        <f>S53-S54</f>
        <v>86</v>
      </c>
      <c r="U53" s="425">
        <f>R54/S53</f>
        <v>9.4736842105263161E-2</v>
      </c>
    </row>
    <row r="54" spans="1:21" ht="110.1" customHeight="1">
      <c r="A54" s="416"/>
      <c r="B54" s="418"/>
      <c r="C54" s="420"/>
      <c r="D54" s="122" t="s">
        <v>561</v>
      </c>
      <c r="E54" s="422"/>
      <c r="F54" s="115">
        <v>0</v>
      </c>
      <c r="G54" s="115">
        <v>0</v>
      </c>
      <c r="H54" s="116">
        <v>9</v>
      </c>
      <c r="I54" s="117"/>
      <c r="J54" s="117"/>
      <c r="K54" s="116"/>
      <c r="L54" s="117"/>
      <c r="M54" s="117"/>
      <c r="N54" s="116"/>
      <c r="O54" s="117"/>
      <c r="P54" s="117"/>
      <c r="Q54" s="116"/>
      <c r="R54" s="114">
        <f>SUM(E54:Q54)</f>
        <v>9</v>
      </c>
      <c r="S54" s="115">
        <f>IF(COUNTA(O54:Q54)&gt;0,SUM(O54:Q54),IF(COUNTA(L54:N54)&gt;0,SUM(L54:N54),IF(COUNTA(I54:K54)&gt;0,SUM(I54:K54),IF(COUNTA(F54:H54)&gt;0,SUM(F54:H54),0))))</f>
        <v>9</v>
      </c>
      <c r="T54" s="424"/>
      <c r="U54" s="425"/>
    </row>
    <row r="55" spans="1:21" ht="21.75" customHeight="1">
      <c r="A55" s="412"/>
      <c r="B55" s="413"/>
      <c r="C55" s="413"/>
      <c r="D55" s="413"/>
      <c r="E55" s="413"/>
      <c r="F55" s="413"/>
      <c r="G55" s="413"/>
      <c r="H55" s="413"/>
      <c r="I55" s="413"/>
      <c r="J55" s="413"/>
      <c r="K55" s="413"/>
      <c r="L55" s="413"/>
      <c r="M55" s="413"/>
      <c r="N55" s="413"/>
      <c r="O55" s="413"/>
      <c r="P55" s="413"/>
      <c r="Q55" s="413"/>
      <c r="R55" s="413"/>
      <c r="S55" s="413"/>
      <c r="T55" s="413"/>
      <c r="U55" s="414"/>
    </row>
    <row r="56" spans="1:21" ht="122.25" customHeight="1">
      <c r="A56" s="392" t="s">
        <v>350</v>
      </c>
      <c r="B56" s="376" t="s">
        <v>616</v>
      </c>
      <c r="C56" s="377" t="s">
        <v>613</v>
      </c>
      <c r="D56" s="199" t="s">
        <v>614</v>
      </c>
      <c r="E56" s="378" t="s">
        <v>622</v>
      </c>
      <c r="F56" s="369">
        <f>R17</f>
        <v>11</v>
      </c>
      <c r="G56" s="370"/>
      <c r="H56" s="370"/>
      <c r="I56" s="371"/>
      <c r="J56" s="380">
        <f>+F56+F57</f>
        <v>24</v>
      </c>
      <c r="K56" s="380"/>
      <c r="L56" s="381">
        <f>+R18+R42</f>
        <v>3</v>
      </c>
      <c r="M56" s="381"/>
      <c r="N56" s="393">
        <f>U17</f>
        <v>9.0909090909090912E-2</v>
      </c>
      <c r="O56" s="394"/>
      <c r="P56" s="394"/>
      <c r="Q56" s="395"/>
      <c r="R56" s="385">
        <f>SUM(N56,N57)/2</f>
        <v>0.12237762237762238</v>
      </c>
      <c r="S56" s="386"/>
      <c r="T56" s="365">
        <f>-R56+100%</f>
        <v>0.8776223776223776</v>
      </c>
      <c r="U56" s="366"/>
    </row>
    <row r="57" spans="1:21" ht="93" customHeight="1">
      <c r="A57" s="392"/>
      <c r="B57" s="376"/>
      <c r="C57" s="377"/>
      <c r="D57" s="200" t="s">
        <v>615</v>
      </c>
      <c r="E57" s="379"/>
      <c r="F57" s="369">
        <f>R41</f>
        <v>13</v>
      </c>
      <c r="G57" s="370"/>
      <c r="H57" s="370"/>
      <c r="I57" s="371"/>
      <c r="J57" s="380"/>
      <c r="K57" s="380"/>
      <c r="L57" s="381"/>
      <c r="M57" s="381"/>
      <c r="N57" s="372">
        <f>U41</f>
        <v>0.15384615384615385</v>
      </c>
      <c r="O57" s="373"/>
      <c r="P57" s="373"/>
      <c r="Q57" s="374"/>
      <c r="R57" s="387"/>
      <c r="S57" s="388"/>
      <c r="T57" s="367"/>
      <c r="U57" s="368"/>
    </row>
    <row r="58" spans="1:21" ht="18.75" customHeight="1">
      <c r="A58" s="201"/>
      <c r="B58" s="201"/>
      <c r="C58" s="201"/>
      <c r="D58" s="201"/>
      <c r="E58" s="201"/>
      <c r="F58" s="201"/>
      <c r="G58" s="201"/>
      <c r="H58" s="201"/>
      <c r="I58" s="201"/>
      <c r="J58" s="201"/>
      <c r="K58" s="201"/>
      <c r="L58" s="201"/>
      <c r="M58" s="201"/>
      <c r="N58" s="201"/>
      <c r="O58" s="201"/>
      <c r="P58" s="201"/>
      <c r="Q58" s="201"/>
      <c r="R58" s="201"/>
      <c r="S58" s="201"/>
      <c r="T58" s="201"/>
      <c r="U58" s="201"/>
    </row>
    <row r="59" spans="1:21" ht="84.75" customHeight="1">
      <c r="A59" s="375" t="s">
        <v>230</v>
      </c>
      <c r="B59" s="376"/>
      <c r="C59" s="377" t="s">
        <v>618</v>
      </c>
      <c r="D59" s="199" t="s">
        <v>620</v>
      </c>
      <c r="E59" s="378" t="s">
        <v>623</v>
      </c>
      <c r="F59" s="369" t="e">
        <f>+#REF!+#REF!+R41+R44+R47+R50+R53</f>
        <v>#REF!</v>
      </c>
      <c r="G59" s="370"/>
      <c r="H59" s="370"/>
      <c r="I59" s="371"/>
      <c r="J59" s="380" t="e">
        <f>+F59+F60</f>
        <v>#REF!</v>
      </c>
      <c r="K59" s="380"/>
      <c r="L59" s="381" t="e">
        <f>+#REF!+#REF!+R42+R45++R48+R51+R54+#REF!+#REF!+#REF!+#REF!+#REF!</f>
        <v>#REF!</v>
      </c>
      <c r="M59" s="381"/>
      <c r="N59" s="382">
        <f>+U20+U23+U26+U29+U32+U35+U38</f>
        <v>2.8666666666666667</v>
      </c>
      <c r="O59" s="383"/>
      <c r="P59" s="383"/>
      <c r="Q59" s="384"/>
      <c r="R59" s="385">
        <f>SUM(N59,N60)/12</f>
        <v>0.30288677188790375</v>
      </c>
      <c r="S59" s="386"/>
      <c r="T59" s="365">
        <f>-R59+100%</f>
        <v>0.69711322811209619</v>
      </c>
      <c r="U59" s="366"/>
    </row>
    <row r="60" spans="1:21" ht="76.5" customHeight="1">
      <c r="A60" s="375"/>
      <c r="B60" s="376"/>
      <c r="C60" s="377"/>
      <c r="D60" s="200" t="s">
        <v>615</v>
      </c>
      <c r="E60" s="379"/>
      <c r="F60" s="369" t="e">
        <f>+#REF!+#REF!+#REF!+#REF!+#REF!</f>
        <v>#REF!</v>
      </c>
      <c r="G60" s="370"/>
      <c r="H60" s="370"/>
      <c r="I60" s="371"/>
      <c r="J60" s="380"/>
      <c r="K60" s="380"/>
      <c r="L60" s="381"/>
      <c r="M60" s="381"/>
      <c r="N60" s="389">
        <f>+U44+U47+U50+U53</f>
        <v>0.7679745959881783</v>
      </c>
      <c r="O60" s="390"/>
      <c r="P60" s="390"/>
      <c r="Q60" s="391"/>
      <c r="R60" s="387"/>
      <c r="S60" s="388"/>
      <c r="T60" s="367"/>
      <c r="U60" s="368"/>
    </row>
    <row r="61" spans="1:21" ht="17.25" customHeight="1"/>
    <row r="62" spans="1:21" ht="84.75" customHeight="1"/>
    <row r="63" spans="1:21" ht="89.25" customHeight="1"/>
    <row r="64" spans="1:21" ht="17.25" customHeight="1"/>
    <row r="65" ht="69.75" customHeight="1"/>
    <row r="66" ht="96" customHeight="1"/>
    <row r="67" ht="18.75" customHeight="1"/>
    <row r="68" ht="78.75" customHeight="1"/>
    <row r="69" ht="89.25" customHeight="1"/>
    <row r="70" ht="16.5" customHeight="1"/>
    <row r="71" ht="77.25" customHeight="1"/>
    <row r="72" ht="87.75" customHeight="1"/>
    <row r="73" ht="15.75" customHeight="1"/>
    <row r="74" ht="87.75" customHeight="1"/>
    <row r="75" ht="98.25" customHeight="1"/>
    <row r="76" ht="18" customHeight="1"/>
    <row r="77" ht="83.25" customHeight="1"/>
    <row r="78" ht="97.5" customHeight="1"/>
    <row r="79" ht="17.25" customHeight="1"/>
    <row r="80" ht="88.5" customHeight="1"/>
    <row r="81" ht="89.25" customHeight="1"/>
    <row r="82" ht="19.5" customHeight="1"/>
    <row r="83" ht="93.75" customHeight="1"/>
    <row r="84" ht="90.75" customHeight="1"/>
    <row r="85" ht="16.5" customHeight="1"/>
    <row r="86" ht="82.5" customHeight="1"/>
    <row r="87" ht="97.5" customHeight="1"/>
    <row r="88" ht="20.25" customHeight="1"/>
    <row r="89" ht="84" customHeight="1"/>
    <row r="90" ht="90.75" customHeight="1"/>
    <row r="91" ht="19.5" customHeight="1"/>
    <row r="92" ht="90" customHeight="1"/>
    <row r="93" ht="105" customHeight="1"/>
    <row r="94" ht="20.25" customHeight="1"/>
    <row r="95" ht="82.5" customHeight="1"/>
    <row r="96" ht="78" customHeight="1"/>
    <row r="97" ht="21" customHeight="1"/>
    <row r="98" ht="88.5" customHeight="1"/>
    <row r="99" ht="90.75" customHeight="1"/>
    <row r="100" ht="21.75" customHeight="1"/>
    <row r="101" ht="83.25" customHeight="1"/>
    <row r="102" ht="89.25" customHeight="1"/>
    <row r="103" ht="17.25" customHeight="1"/>
    <row r="104" ht="89.25" customHeight="1"/>
    <row r="105" ht="93.75" customHeight="1"/>
    <row r="106" ht="17.25" customHeight="1"/>
    <row r="107" ht="81.75" customHeight="1"/>
    <row r="108" ht="83.25" customHeight="1"/>
    <row r="109" ht="21" customHeight="1"/>
    <row r="110" ht="87.75" customHeight="1"/>
    <row r="111" ht="99.75" customHeight="1"/>
    <row r="112" ht="24.75" customHeight="1"/>
    <row r="113" ht="75.75" customHeight="1"/>
    <row r="114" ht="91.5" customHeight="1"/>
    <row r="115" ht="18.75" customHeight="1"/>
    <row r="116" ht="90.75" customHeight="1"/>
    <row r="117" ht="102" customHeight="1"/>
    <row r="118" ht="17.25" customHeight="1"/>
    <row r="119" ht="77.25" customHeight="1"/>
    <row r="120" ht="105" customHeight="1"/>
    <row r="121" ht="45.75" customHeight="1"/>
    <row r="122" ht="63.75" customHeight="1"/>
    <row r="123" ht="66" customHeight="1"/>
    <row r="124" ht="21.75" customHeight="1"/>
    <row r="125" ht="36.75" customHeight="1"/>
    <row r="126" ht="57" customHeight="1"/>
    <row r="127" ht="76.5" customHeight="1"/>
    <row r="128" ht="23.25" customHeight="1"/>
    <row r="129" ht="37.5" customHeight="1"/>
    <row r="130" ht="62.25" customHeight="1"/>
    <row r="131" ht="64.5" customHeight="1"/>
    <row r="132" ht="28.5" customHeight="1"/>
    <row r="133" ht="51.75" customHeight="1"/>
    <row r="134" ht="61.5" customHeight="1"/>
    <row r="135" ht="77.25" customHeight="1"/>
    <row r="136" ht="24.75" customHeight="1"/>
    <row r="137" ht="42.75" customHeight="1"/>
    <row r="138" ht="72" customHeight="1"/>
    <row r="139" ht="81" customHeight="1"/>
    <row r="140" ht="25.5" customHeight="1"/>
    <row r="141" ht="19.5" customHeight="1"/>
    <row r="144" ht="62.25" customHeight="1"/>
    <row r="145" ht="93" customHeight="1"/>
    <row r="146" ht="23.25" customHeight="1"/>
    <row r="147" ht="34.5" customHeight="1"/>
    <row r="148" ht="69.75" customHeight="1"/>
    <row r="149" ht="84" customHeight="1"/>
    <row r="150" ht="23.25" customHeight="1"/>
    <row r="151" ht="39.75" customHeight="1"/>
    <row r="152" ht="72.75" customHeight="1"/>
    <row r="153" ht="83.25" customHeight="1"/>
    <row r="154" ht="23.25" customHeight="1"/>
    <row r="155" ht="42.75" customHeight="1"/>
    <row r="156" ht="71.25" customHeight="1"/>
    <row r="157" ht="83.25" customHeight="1"/>
    <row r="158" ht="18.75" customHeight="1"/>
    <row r="159" ht="45.75" customHeight="1"/>
    <row r="160" ht="70.5" customHeight="1"/>
    <row r="161" ht="75.75" customHeight="1"/>
    <row r="162" ht="21" customHeight="1"/>
    <row r="163" ht="39" customHeight="1"/>
    <row r="164" ht="67.5" customHeight="1"/>
    <row r="165" ht="75.75" customHeight="1"/>
    <row r="166" ht="26.25" customHeight="1"/>
    <row r="167" ht="34.5" customHeight="1"/>
    <row r="168" ht="74.25" customHeight="1"/>
    <row r="169" ht="82.5" customHeight="1"/>
    <row r="170" ht="30.75" customHeight="1"/>
    <row r="171" ht="45" customHeight="1"/>
    <row r="172" ht="63.75" customHeight="1"/>
    <row r="173" ht="74.25" customHeight="1"/>
    <row r="174" ht="23.25" customHeight="1"/>
    <row r="175" ht="39" customHeight="1"/>
    <row r="176" ht="64.5" customHeight="1"/>
    <row r="177" ht="76.5" customHeight="1"/>
    <row r="178" ht="24" customHeight="1"/>
    <row r="179" ht="35.25" customHeight="1"/>
    <row r="180" ht="72" customHeight="1"/>
    <row r="181" ht="97.5" customHeight="1"/>
    <row r="182" ht="33" customHeight="1"/>
    <row r="183" ht="32.25" customHeight="1"/>
    <row r="184" ht="72.75" customHeight="1"/>
    <row r="185" ht="83.25" customHeight="1"/>
  </sheetData>
  <dataConsolidate/>
  <mergeCells count="154">
    <mergeCell ref="R14:R16"/>
    <mergeCell ref="S14:S16"/>
    <mergeCell ref="T14:T16"/>
    <mergeCell ref="U14:U16"/>
    <mergeCell ref="B20:B21"/>
    <mergeCell ref="C20:C21"/>
    <mergeCell ref="B17:B18"/>
    <mergeCell ref="C17:C18"/>
    <mergeCell ref="C26:C27"/>
    <mergeCell ref="T23:T24"/>
    <mergeCell ref="U23:U24"/>
    <mergeCell ref="T26:T27"/>
    <mergeCell ref="U26:U27"/>
    <mergeCell ref="E23:E24"/>
    <mergeCell ref="U17:U18"/>
    <mergeCell ref="T17:T18"/>
    <mergeCell ref="T29:T30"/>
    <mergeCell ref="U29:U30"/>
    <mergeCell ref="T20:T21"/>
    <mergeCell ref="U20:U21"/>
    <mergeCell ref="E20:E21"/>
    <mergeCell ref="A20:A21"/>
    <mergeCell ref="A23:A24"/>
    <mergeCell ref="E17:E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I15:K15"/>
    <mergeCell ref="L15:L16"/>
    <mergeCell ref="A26:A27"/>
    <mergeCell ref="A25:U25"/>
    <mergeCell ref="A17:A18"/>
    <mergeCell ref="B23:B24"/>
    <mergeCell ref="C23:C24"/>
    <mergeCell ref="B26:B27"/>
    <mergeCell ref="T38:T39"/>
    <mergeCell ref="U35:U36"/>
    <mergeCell ref="A35:A36"/>
    <mergeCell ref="B35:B36"/>
    <mergeCell ref="C35:C36"/>
    <mergeCell ref="E35:E36"/>
    <mergeCell ref="T35:T36"/>
    <mergeCell ref="A32:A33"/>
    <mergeCell ref="B32:B33"/>
    <mergeCell ref="C32:C33"/>
    <mergeCell ref="T32:T33"/>
    <mergeCell ref="A19:U19"/>
    <mergeCell ref="A22:U22"/>
    <mergeCell ref="U32:U33"/>
    <mergeCell ref="E38:E39"/>
    <mergeCell ref="A44:A45"/>
    <mergeCell ref="B44:B45"/>
    <mergeCell ref="C44:C45"/>
    <mergeCell ref="E44:E45"/>
    <mergeCell ref="T44:T45"/>
    <mergeCell ref="U44:U45"/>
    <mergeCell ref="A41:A42"/>
    <mergeCell ref="B41:B42"/>
    <mergeCell ref="C41:C42"/>
    <mergeCell ref="E41:E42"/>
    <mergeCell ref="T41:T42"/>
    <mergeCell ref="A43:U43"/>
    <mergeCell ref="U41:U42"/>
    <mergeCell ref="A55:U55"/>
    <mergeCell ref="U50:U51"/>
    <mergeCell ref="A50:A51"/>
    <mergeCell ref="B50:B51"/>
    <mergeCell ref="C50:C51"/>
    <mergeCell ref="E50:E51"/>
    <mergeCell ref="T50:T51"/>
    <mergeCell ref="A46:U46"/>
    <mergeCell ref="A47:A48"/>
    <mergeCell ref="B47:B48"/>
    <mergeCell ref="C47:C48"/>
    <mergeCell ref="E47:E48"/>
    <mergeCell ref="T47:T48"/>
    <mergeCell ref="E32:E33"/>
    <mergeCell ref="E26:E27"/>
    <mergeCell ref="E29:E30"/>
    <mergeCell ref="A29:A30"/>
    <mergeCell ref="B29:B30"/>
    <mergeCell ref="C29:C30"/>
    <mergeCell ref="A28:U28"/>
    <mergeCell ref="A31:U31"/>
    <mergeCell ref="A34:U34"/>
    <mergeCell ref="A37:U37"/>
    <mergeCell ref="A40:U40"/>
    <mergeCell ref="U38:U39"/>
    <mergeCell ref="A38:A39"/>
    <mergeCell ref="B38:B39"/>
    <mergeCell ref="C38:C39"/>
    <mergeCell ref="U47:U48"/>
    <mergeCell ref="A49:U49"/>
    <mergeCell ref="A52:U52"/>
    <mergeCell ref="A53:A54"/>
    <mergeCell ref="B53:B54"/>
    <mergeCell ref="C53:C54"/>
    <mergeCell ref="E53:E54"/>
    <mergeCell ref="T53:T54"/>
    <mergeCell ref="U53:U54"/>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 ref="T56:U57"/>
    <mergeCell ref="F57:I57"/>
    <mergeCell ref="N57:Q57"/>
    <mergeCell ref="A59:A60"/>
    <mergeCell ref="B59:B60"/>
    <mergeCell ref="C59:C60"/>
    <mergeCell ref="E59:E60"/>
    <mergeCell ref="F59:I59"/>
    <mergeCell ref="J59:K60"/>
    <mergeCell ref="L59:M60"/>
    <mergeCell ref="N59:Q59"/>
    <mergeCell ref="R59:S60"/>
    <mergeCell ref="T59:U60"/>
    <mergeCell ref="F60:I60"/>
    <mergeCell ref="N60:Q60"/>
    <mergeCell ref="A56:A57"/>
    <mergeCell ref="B56:B57"/>
    <mergeCell ref="C56:C57"/>
    <mergeCell ref="E56:E57"/>
    <mergeCell ref="F56:I56"/>
    <mergeCell ref="J56:K57"/>
    <mergeCell ref="L56:M57"/>
    <mergeCell ref="N56:Q56"/>
    <mergeCell ref="R56:S5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9BBD-8231-4334-9577-A2989D9FAA90}">
  <dimension ref="A1:H63"/>
  <sheetViews>
    <sheetView topLeftCell="A4" workbookViewId="0">
      <selection activeCell="C5" sqref="C5:D5"/>
    </sheetView>
  </sheetViews>
  <sheetFormatPr baseColWidth="10" defaultRowHeight="13.2"/>
  <cols>
    <col min="5" max="5" width="17.77734375" customWidth="1"/>
    <col min="6" max="6" width="20.109375" customWidth="1"/>
    <col min="7" max="7" width="18.6640625" customWidth="1"/>
    <col min="8" max="8" width="22.109375" customWidth="1"/>
  </cols>
  <sheetData>
    <row r="1" spans="1:8" ht="17.399999999999999">
      <c r="A1" s="346" t="s">
        <v>38</v>
      </c>
      <c r="B1" s="488"/>
      <c r="C1" s="488"/>
      <c r="D1" s="488"/>
      <c r="E1" s="488"/>
      <c r="F1" s="488"/>
      <c r="G1" s="488"/>
      <c r="H1" s="488"/>
    </row>
    <row r="2" spans="1:8" ht="17.399999999999999">
      <c r="A2" s="352" t="s">
        <v>363</v>
      </c>
      <c r="B2" s="489"/>
      <c r="C2" s="489"/>
      <c r="D2" s="489"/>
      <c r="E2" s="489"/>
      <c r="F2" s="489"/>
      <c r="G2" s="489"/>
      <c r="H2" s="489"/>
    </row>
    <row r="3" spans="1:8" ht="39" customHeight="1">
      <c r="A3" s="485" t="s">
        <v>39</v>
      </c>
      <c r="B3" s="485"/>
      <c r="C3" s="347" t="str">
        <f>'FORMATO 2. POA - MIR'!D4</f>
        <v>DIRECCIÓN DE SEGURIDAD</v>
      </c>
      <c r="D3" s="347"/>
      <c r="E3" s="485" t="s">
        <v>42</v>
      </c>
      <c r="F3" s="485"/>
      <c r="G3" s="347" t="str">
        <f>'FORMATO 2. POA - MIR'!D6</f>
        <v xml:space="preserve">DIRECCIÓN DE SEGURIDAD </v>
      </c>
      <c r="H3" s="347"/>
    </row>
    <row r="4" spans="1:8" ht="60" customHeight="1">
      <c r="A4" s="485" t="s">
        <v>40</v>
      </c>
      <c r="B4" s="485"/>
      <c r="C4" s="347" t="str">
        <f>'FORMATO 2. POA - MIR'!D5</f>
        <v>POA DIRECCIÓN DE SEGURIDAD 2026</v>
      </c>
      <c r="D4" s="347"/>
      <c r="E4" s="485" t="s">
        <v>43</v>
      </c>
      <c r="F4" s="485"/>
      <c r="G4" s="347" t="str">
        <f>'FORMATO 2. POA - MIR'!D7</f>
        <v>PP1. Zapotlán Seguro, con un Gobierno Transparente y Justo.</v>
      </c>
      <c r="H4" s="347"/>
    </row>
    <row r="5" spans="1:8" ht="66.75" customHeight="1">
      <c r="A5" s="486" t="s">
        <v>41</v>
      </c>
      <c r="B5" s="486"/>
      <c r="C5" s="487" t="s">
        <v>624</v>
      </c>
      <c r="D5" s="487"/>
      <c r="E5" s="485" t="s">
        <v>44</v>
      </c>
      <c r="F5" s="485"/>
      <c r="G5" s="347" t="str">
        <f>'FORMATO 2. POA - MIR'!D6</f>
        <v xml:space="preserve">DIRECCIÓN DE SEGURIDAD </v>
      </c>
      <c r="H5" s="347"/>
    </row>
    <row r="6" spans="1:8">
      <c r="A6" s="469" t="s">
        <v>89</v>
      </c>
      <c r="B6" s="469"/>
      <c r="C6" s="469"/>
      <c r="D6" s="469"/>
      <c r="E6" s="469"/>
      <c r="F6" s="469"/>
      <c r="G6" s="469"/>
      <c r="H6" s="469"/>
    </row>
    <row r="7" spans="1:8" ht="54.75" customHeight="1">
      <c r="A7" s="449" t="s">
        <v>90</v>
      </c>
      <c r="B7" s="449"/>
      <c r="C7" s="347" t="str">
        <f>'FORMATO 2. POA - MIR'!C9</f>
        <v>ACUERDO 1. ACUERDO PARA UN GOBIERNO CERCANO, JUSTO Y HONESTO</v>
      </c>
      <c r="D7" s="347"/>
      <c r="E7" s="461" t="s">
        <v>91</v>
      </c>
      <c r="F7" s="461"/>
      <c r="G7" s="347" t="str">
        <f>'FORMATO 2. POA - MIR'!E9</f>
        <v>1.5.2 fortalecer a la policía municipal para que sea confiable y eficaz respetando el enfoque ciudadano.
1.5.3 impulsar a la policía municipal, logrando la profesionalización y dignificación de los elementos de seguridad en Zapotlán.</v>
      </c>
      <c r="H7" s="347"/>
    </row>
    <row r="8" spans="1:8" ht="57.75" customHeight="1">
      <c r="A8" s="461" t="s">
        <v>92</v>
      </c>
      <c r="B8" s="461"/>
      <c r="C8" s="347" t="str">
        <f>'FORMATO 2. POA - MIR'!C10</f>
        <v>Acuerdo 1. Zapotlán Seguro, con un Gobierno Transparente y Justo.</v>
      </c>
      <c r="D8" s="347"/>
      <c r="E8" s="461" t="s">
        <v>94</v>
      </c>
      <c r="F8" s="461"/>
      <c r="G8"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H8" s="347"/>
    </row>
    <row r="9" spans="1:8" ht="74.25" customHeight="1">
      <c r="A9" s="461" t="s">
        <v>95</v>
      </c>
      <c r="B9" s="461"/>
      <c r="C9" s="347" t="str">
        <f>'FORMATO 2. POA - MIR'!C11</f>
        <v>1.5 fomentar una cultura de prevención ante la violencia y la delincuencia, mediante una atención inmediata y el fortalecimiento de la seguridad ciudadana, garantizando un entorno seguro para la población</v>
      </c>
      <c r="D9" s="347"/>
      <c r="E9" s="461" t="s">
        <v>94</v>
      </c>
      <c r="F9" s="461"/>
      <c r="G9"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H9" s="347"/>
    </row>
    <row r="10" spans="1:8">
      <c r="A10" s="482" t="s">
        <v>304</v>
      </c>
      <c r="B10" s="483"/>
      <c r="C10" s="483"/>
      <c r="D10" s="483"/>
      <c r="E10" s="483"/>
      <c r="F10" s="483"/>
      <c r="G10" s="483"/>
      <c r="H10" s="483"/>
    </row>
    <row r="11" spans="1:8">
      <c r="A11" s="449" t="s">
        <v>45</v>
      </c>
      <c r="B11" s="449"/>
      <c r="C11" s="449"/>
      <c r="D11" s="449"/>
      <c r="E11" s="449"/>
      <c r="F11" s="449"/>
      <c r="G11" s="449"/>
      <c r="H11" s="449"/>
    </row>
    <row r="12" spans="1:8">
      <c r="A12" s="484" t="s">
        <v>601</v>
      </c>
      <c r="B12" s="484"/>
      <c r="C12" s="484"/>
      <c r="D12" s="484"/>
      <c r="E12" s="484"/>
      <c r="F12" s="484"/>
      <c r="G12" s="484"/>
      <c r="H12" s="484"/>
    </row>
    <row r="13" spans="1:8">
      <c r="A13" s="449" t="s">
        <v>48</v>
      </c>
      <c r="B13" s="449"/>
      <c r="C13" s="449"/>
      <c r="D13" s="449"/>
      <c r="E13" s="449"/>
      <c r="F13" s="449"/>
      <c r="G13" s="449"/>
      <c r="H13" s="449"/>
    </row>
    <row r="14" spans="1:8" ht="39.75" customHeight="1">
      <c r="A14" s="347" t="s">
        <v>602</v>
      </c>
      <c r="B14" s="347"/>
      <c r="C14" s="347"/>
      <c r="D14" s="347"/>
      <c r="E14" s="347"/>
      <c r="F14" s="347"/>
      <c r="G14" s="347"/>
      <c r="H14" s="347"/>
    </row>
    <row r="15" spans="1:8">
      <c r="A15" s="483" t="s">
        <v>365</v>
      </c>
      <c r="B15" s="483"/>
      <c r="C15" s="483"/>
      <c r="D15" s="483"/>
      <c r="E15" s="483"/>
      <c r="F15" s="483"/>
      <c r="G15" s="483"/>
      <c r="H15" s="483"/>
    </row>
    <row r="16" spans="1:8">
      <c r="A16" s="451" t="s">
        <v>352</v>
      </c>
      <c r="B16" s="451"/>
      <c r="C16" s="451"/>
      <c r="D16" s="451"/>
      <c r="E16" s="451"/>
      <c r="F16" s="451"/>
      <c r="G16" s="451"/>
      <c r="H16" s="451"/>
    </row>
    <row r="17" spans="1:8">
      <c r="A17" s="347" t="s">
        <v>603</v>
      </c>
      <c r="B17" s="347"/>
      <c r="C17" s="347"/>
      <c r="D17" s="347"/>
      <c r="E17" s="347"/>
      <c r="F17" s="347"/>
      <c r="G17" s="347"/>
      <c r="H17" s="347"/>
    </row>
    <row r="18" spans="1:8">
      <c r="A18" s="451" t="s">
        <v>353</v>
      </c>
      <c r="B18" s="451"/>
      <c r="C18" s="451"/>
      <c r="D18" s="451"/>
      <c r="E18" s="451"/>
      <c r="F18" s="451"/>
      <c r="G18" s="451"/>
      <c r="H18" s="451"/>
    </row>
    <row r="19" spans="1:8">
      <c r="A19" s="471" t="s">
        <v>105</v>
      </c>
      <c r="B19" s="472"/>
      <c r="C19" s="473" t="s">
        <v>354</v>
      </c>
      <c r="D19" s="473"/>
      <c r="E19" s="472" t="s">
        <v>355</v>
      </c>
      <c r="F19" s="472"/>
      <c r="G19" s="461" t="s">
        <v>142</v>
      </c>
      <c r="H19" s="461"/>
    </row>
    <row r="20" spans="1:8" ht="56.25" customHeight="1">
      <c r="A20" s="474" t="s">
        <v>612</v>
      </c>
      <c r="B20" s="475"/>
      <c r="C20" s="474" t="s">
        <v>605</v>
      </c>
      <c r="D20" s="475"/>
      <c r="E20" s="474" t="s">
        <v>606</v>
      </c>
      <c r="F20" s="475"/>
      <c r="G20" s="476" t="s">
        <v>611</v>
      </c>
      <c r="H20" s="477"/>
    </row>
    <row r="21" spans="1:8" ht="52.5" customHeight="1">
      <c r="A21" s="474" t="s">
        <v>607</v>
      </c>
      <c r="B21" s="475"/>
      <c r="C21" s="474" t="s">
        <v>605</v>
      </c>
      <c r="D21" s="475"/>
      <c r="E21" s="474" t="s">
        <v>608</v>
      </c>
      <c r="F21" s="475"/>
      <c r="G21" s="478"/>
      <c r="H21" s="479"/>
    </row>
    <row r="22" spans="1:8" ht="66.75" customHeight="1">
      <c r="A22" s="474" t="s">
        <v>609</v>
      </c>
      <c r="B22" s="475"/>
      <c r="C22" s="474" t="s">
        <v>605</v>
      </c>
      <c r="D22" s="475"/>
      <c r="E22" s="474" t="s">
        <v>610</v>
      </c>
      <c r="F22" s="475"/>
      <c r="G22" s="480"/>
      <c r="H22" s="481"/>
    </row>
    <row r="23" spans="1:8">
      <c r="A23" s="470" t="s">
        <v>145</v>
      </c>
      <c r="B23" s="470"/>
      <c r="C23" s="470"/>
      <c r="D23" s="470"/>
      <c r="E23" s="470"/>
      <c r="F23" s="470"/>
      <c r="G23" s="470"/>
      <c r="H23" s="470"/>
    </row>
    <row r="24" spans="1:8">
      <c r="A24" s="449" t="s">
        <v>28</v>
      </c>
      <c r="B24" s="449"/>
      <c r="C24" s="449" t="s">
        <v>46</v>
      </c>
      <c r="D24" s="449"/>
      <c r="E24" s="449" t="s">
        <v>47</v>
      </c>
      <c r="F24" s="449"/>
      <c r="G24" s="449"/>
      <c r="H24" s="449"/>
    </row>
    <row r="25" spans="1:8">
      <c r="A25" s="347" t="s">
        <v>229</v>
      </c>
      <c r="B25" s="347"/>
      <c r="C25" s="347" t="s">
        <v>97</v>
      </c>
      <c r="D25" s="347"/>
      <c r="E25" s="347" t="s">
        <v>225</v>
      </c>
      <c r="F25" s="347"/>
      <c r="G25" s="347"/>
      <c r="H25" s="347"/>
    </row>
    <row r="26" spans="1:8">
      <c r="A26" s="449" t="s">
        <v>127</v>
      </c>
      <c r="B26" s="449"/>
      <c r="C26" s="449"/>
      <c r="D26" s="449"/>
      <c r="E26" s="450" t="s">
        <v>130</v>
      </c>
      <c r="F26" s="451"/>
      <c r="G26" s="451"/>
      <c r="H26" s="451"/>
    </row>
    <row r="27" spans="1:8">
      <c r="A27" s="347" t="s">
        <v>108</v>
      </c>
      <c r="B27" s="347"/>
      <c r="C27" s="347"/>
      <c r="D27" s="347"/>
      <c r="E27" s="347" t="s">
        <v>201</v>
      </c>
      <c r="F27" s="347"/>
      <c r="G27" s="347"/>
      <c r="H27" s="347"/>
    </row>
    <row r="28" spans="1:8">
      <c r="A28" s="467" t="s">
        <v>82</v>
      </c>
      <c r="B28" s="468"/>
      <c r="C28" s="468"/>
      <c r="D28" s="468"/>
      <c r="E28" s="450" t="s">
        <v>131</v>
      </c>
      <c r="F28" s="451"/>
      <c r="G28" s="451"/>
      <c r="H28" s="451"/>
    </row>
    <row r="29" spans="1:8">
      <c r="A29" s="347" t="s">
        <v>112</v>
      </c>
      <c r="B29" s="347"/>
      <c r="C29" s="347"/>
      <c r="D29" s="347"/>
      <c r="E29" s="347" t="s">
        <v>110</v>
      </c>
      <c r="F29" s="347"/>
      <c r="G29" s="347"/>
      <c r="H29" s="347"/>
    </row>
    <row r="30" spans="1:8">
      <c r="A30" s="469" t="s">
        <v>148</v>
      </c>
      <c r="B30" s="469"/>
      <c r="C30" s="469"/>
      <c r="D30" s="469"/>
      <c r="E30" s="469"/>
      <c r="F30" s="469"/>
      <c r="G30" s="469"/>
      <c r="H30" s="469"/>
    </row>
    <row r="31" spans="1:8">
      <c r="A31" s="468" t="s">
        <v>357</v>
      </c>
      <c r="B31" s="468"/>
      <c r="C31" s="468"/>
      <c r="D31" s="468"/>
      <c r="E31" s="451" t="s">
        <v>358</v>
      </c>
      <c r="F31" s="451"/>
      <c r="G31" s="451"/>
      <c r="H31" s="451"/>
    </row>
    <row r="32" spans="1:8">
      <c r="A32" s="463" t="s">
        <v>151</v>
      </c>
      <c r="B32" s="463"/>
      <c r="C32" s="462">
        <v>0.55000000000000004</v>
      </c>
      <c r="D32" s="462"/>
      <c r="E32" s="347" t="s">
        <v>115</v>
      </c>
      <c r="F32" s="347"/>
      <c r="G32" s="466" t="s">
        <v>116</v>
      </c>
      <c r="H32" s="466"/>
    </row>
    <row r="33" spans="1:8">
      <c r="A33" s="463" t="s">
        <v>117</v>
      </c>
      <c r="B33" s="463"/>
      <c r="C33" s="351" t="s">
        <v>112</v>
      </c>
      <c r="D33" s="351"/>
      <c r="E33" s="347" t="s">
        <v>356</v>
      </c>
      <c r="F33" s="347"/>
      <c r="G33" s="464" t="s">
        <v>119</v>
      </c>
      <c r="H33" s="464"/>
    </row>
    <row r="34" spans="1:8">
      <c r="A34" s="463" t="s">
        <v>49</v>
      </c>
      <c r="B34" s="463"/>
      <c r="C34" s="351" t="s">
        <v>199</v>
      </c>
      <c r="D34" s="351"/>
      <c r="E34" s="347" t="s">
        <v>120</v>
      </c>
      <c r="F34" s="347"/>
      <c r="G34" s="465" t="s">
        <v>121</v>
      </c>
      <c r="H34" s="465"/>
    </row>
    <row r="35" spans="1:8">
      <c r="A35" s="451" t="s">
        <v>366</v>
      </c>
      <c r="B35" s="451"/>
      <c r="C35" s="451"/>
      <c r="D35" s="451"/>
      <c r="E35" s="451"/>
      <c r="F35" s="451"/>
      <c r="G35" s="451"/>
      <c r="H35" s="451"/>
    </row>
    <row r="36" spans="1:8">
      <c r="A36" s="461" t="s">
        <v>242</v>
      </c>
      <c r="B36" s="461"/>
      <c r="C36" s="461"/>
      <c r="D36" s="461"/>
      <c r="E36" s="461" t="s">
        <v>50</v>
      </c>
      <c r="F36" s="461"/>
      <c r="G36" s="461" t="s">
        <v>146</v>
      </c>
      <c r="H36" s="461"/>
    </row>
    <row r="37" spans="1:8">
      <c r="A37" s="462">
        <v>2025</v>
      </c>
      <c r="B37" s="462"/>
      <c r="C37" s="462"/>
      <c r="D37" s="462"/>
      <c r="E37" s="462">
        <v>2026</v>
      </c>
      <c r="F37" s="462"/>
      <c r="G37" s="347" t="s">
        <v>112</v>
      </c>
      <c r="H37" s="347"/>
    </row>
    <row r="38" spans="1:8">
      <c r="A38" s="448" t="s">
        <v>149</v>
      </c>
      <c r="B38" s="448"/>
      <c r="C38" s="448"/>
      <c r="D38" s="448"/>
      <c r="E38" s="448"/>
      <c r="F38" s="448"/>
      <c r="G38" s="448"/>
      <c r="H38" s="448"/>
    </row>
    <row r="39" spans="1:8" ht="34.200000000000003">
      <c r="A39" s="449" t="s">
        <v>123</v>
      </c>
      <c r="B39" s="449"/>
      <c r="C39" s="189" t="s">
        <v>150</v>
      </c>
      <c r="D39" s="160" t="s">
        <v>85</v>
      </c>
      <c r="E39" s="450" t="s">
        <v>86</v>
      </c>
      <c r="F39" s="451"/>
      <c r="G39" s="188" t="s">
        <v>75</v>
      </c>
      <c r="H39" s="188" t="s">
        <v>76</v>
      </c>
    </row>
    <row r="40" spans="1:8">
      <c r="A40" s="347" t="s">
        <v>600</v>
      </c>
      <c r="B40" s="347"/>
      <c r="C40" s="127">
        <f>C41</f>
        <v>24</v>
      </c>
      <c r="D40" s="128">
        <v>0</v>
      </c>
      <c r="E40" s="452">
        <f>F46</f>
        <v>3</v>
      </c>
      <c r="F40" s="453"/>
      <c r="G40" s="155">
        <v>46027</v>
      </c>
      <c r="H40" s="155">
        <v>46386</v>
      </c>
    </row>
    <row r="41" spans="1:8">
      <c r="A41" s="454" t="s">
        <v>26</v>
      </c>
      <c r="B41" s="454"/>
      <c r="C41" s="190">
        <f>E46</f>
        <v>24</v>
      </c>
      <c r="D41" s="190">
        <f>SUM(D40:D40)</f>
        <v>0</v>
      </c>
      <c r="E41" s="455">
        <f>F46</f>
        <v>3</v>
      </c>
      <c r="F41" s="455"/>
      <c r="G41" s="187" t="s">
        <v>152</v>
      </c>
      <c r="H41" s="157">
        <f>H46</f>
        <v>0.12237762237762238</v>
      </c>
    </row>
    <row r="42" spans="1:8">
      <c r="A42" s="191"/>
      <c r="B42" s="191"/>
      <c r="C42" s="191"/>
      <c r="D42" s="191"/>
      <c r="E42" s="191"/>
      <c r="F42" s="191"/>
      <c r="G42" s="191"/>
      <c r="H42" s="191"/>
    </row>
    <row r="43" spans="1:8">
      <c r="A43" s="191"/>
      <c r="B43" s="191"/>
      <c r="C43" s="191"/>
      <c r="D43" s="191"/>
      <c r="E43" s="191"/>
      <c r="F43" s="191"/>
      <c r="G43" s="191"/>
      <c r="H43" s="191"/>
    </row>
    <row r="44" spans="1:8">
      <c r="A44" s="456" t="s">
        <v>164</v>
      </c>
      <c r="B44" s="457"/>
      <c r="C44" s="458" t="s">
        <v>52</v>
      </c>
      <c r="D44" s="458"/>
      <c r="E44" s="458" t="s">
        <v>158</v>
      </c>
      <c r="F44" s="458"/>
      <c r="G44" s="458"/>
      <c r="H44" s="458"/>
    </row>
    <row r="45" spans="1:8" ht="34.200000000000003">
      <c r="A45" s="459" t="str">
        <f>C5</f>
        <v>PP1-FIN</v>
      </c>
      <c r="B45" s="459"/>
      <c r="C45" s="351" t="str">
        <f>A12</f>
        <v>PORCENTAJE DE PREVENCION DEL DELITO A TRAVES DE CONFERENCIAS DE PROXIMIDAD SOCIAL EN TEMAS DE SEGURIDAD</v>
      </c>
      <c r="D45" s="351"/>
      <c r="E45" s="135" t="s">
        <v>159</v>
      </c>
      <c r="F45" s="187" t="s">
        <v>160</v>
      </c>
      <c r="G45" s="135" t="s">
        <v>67</v>
      </c>
      <c r="H45" s="136" t="s">
        <v>68</v>
      </c>
    </row>
    <row r="46" spans="1:8" ht="51.75" customHeight="1">
      <c r="A46" s="460"/>
      <c r="B46" s="460"/>
      <c r="C46" s="359"/>
      <c r="D46" s="359"/>
      <c r="E46" s="137">
        <f>CALENDARIZACION!J56</f>
        <v>24</v>
      </c>
      <c r="F46" s="192">
        <f>CALENDARIZACION!L56</f>
        <v>3</v>
      </c>
      <c r="G46" s="198">
        <f>CALENDARIZACION!T56</f>
        <v>0.8776223776223776</v>
      </c>
      <c r="H46" s="138">
        <f>CALENDARIZACION!R56</f>
        <v>0.12237762237762238</v>
      </c>
    </row>
    <row r="47" spans="1:8">
      <c r="A47" s="350"/>
      <c r="B47" s="350"/>
      <c r="C47" s="350"/>
      <c r="D47" s="350"/>
      <c r="E47" s="350"/>
      <c r="F47" s="350"/>
      <c r="G47" s="350"/>
      <c r="H47" s="350"/>
    </row>
    <row r="48" spans="1:8">
      <c r="A48" s="350"/>
      <c r="B48" s="350"/>
      <c r="C48" s="350"/>
      <c r="D48" s="350"/>
      <c r="E48" s="350"/>
      <c r="F48" s="350"/>
      <c r="G48" s="350"/>
      <c r="H48" s="350"/>
    </row>
    <row r="49" spans="1:8">
      <c r="A49" s="350"/>
      <c r="B49" s="350"/>
      <c r="C49" s="350"/>
      <c r="D49" s="350"/>
      <c r="E49" s="350"/>
      <c r="F49" s="350"/>
      <c r="G49" s="350"/>
      <c r="H49" s="350"/>
    </row>
    <row r="50" spans="1:8">
      <c r="A50" s="350"/>
      <c r="B50" s="350"/>
      <c r="C50" s="350"/>
      <c r="D50" s="350"/>
      <c r="E50" s="350"/>
      <c r="F50" s="350"/>
      <c r="G50" s="350"/>
      <c r="H50" s="350"/>
    </row>
    <row r="51" spans="1:8">
      <c r="A51" s="350"/>
      <c r="B51" s="350"/>
      <c r="C51" s="350"/>
      <c r="D51" s="350"/>
      <c r="E51" s="350"/>
      <c r="F51" s="350"/>
      <c r="G51" s="350"/>
      <c r="H51" s="350"/>
    </row>
    <row r="52" spans="1:8">
      <c r="A52" s="350"/>
      <c r="B52" s="350"/>
      <c r="C52" s="350"/>
      <c r="D52" s="350"/>
      <c r="E52" s="350"/>
      <c r="F52" s="350"/>
      <c r="G52" s="350"/>
      <c r="H52" s="350"/>
    </row>
    <row r="53" spans="1:8">
      <c r="A53" s="350"/>
      <c r="B53" s="350"/>
      <c r="C53" s="350"/>
      <c r="D53" s="350"/>
      <c r="E53" s="350"/>
      <c r="F53" s="350"/>
      <c r="G53" s="350"/>
      <c r="H53" s="350"/>
    </row>
    <row r="54" spans="1:8">
      <c r="A54" s="350"/>
      <c r="B54" s="350"/>
      <c r="C54" s="350"/>
      <c r="D54" s="350"/>
      <c r="E54" s="350"/>
      <c r="F54" s="350"/>
      <c r="G54" s="350"/>
      <c r="H54" s="350"/>
    </row>
    <row r="55" spans="1:8">
      <c r="A55" s="350"/>
      <c r="B55" s="350"/>
      <c r="C55" s="350"/>
      <c r="D55" s="350"/>
      <c r="E55" s="350"/>
      <c r="F55" s="350"/>
      <c r="G55" s="350"/>
      <c r="H55" s="350"/>
    </row>
    <row r="56" spans="1:8">
      <c r="A56" s="350"/>
      <c r="B56" s="350"/>
      <c r="C56" s="350"/>
      <c r="D56" s="350"/>
      <c r="E56" s="350"/>
      <c r="F56" s="350"/>
      <c r="G56" s="350"/>
      <c r="H56" s="350"/>
    </row>
    <row r="57" spans="1:8">
      <c r="A57" s="350"/>
      <c r="B57" s="350"/>
      <c r="C57" s="350"/>
      <c r="D57" s="350"/>
      <c r="E57" s="350"/>
      <c r="F57" s="350"/>
      <c r="G57" s="350"/>
      <c r="H57" s="350"/>
    </row>
    <row r="58" spans="1:8">
      <c r="A58" s="350"/>
      <c r="B58" s="350"/>
      <c r="C58" s="350"/>
      <c r="D58" s="350"/>
      <c r="E58" s="350"/>
      <c r="F58" s="350"/>
      <c r="G58" s="350"/>
      <c r="H58" s="350"/>
    </row>
    <row r="59" spans="1:8">
      <c r="A59" s="350"/>
      <c r="B59" s="350"/>
      <c r="C59" s="350"/>
      <c r="D59" s="350"/>
      <c r="E59" s="350"/>
      <c r="F59" s="350"/>
      <c r="G59" s="350"/>
      <c r="H59" s="350"/>
    </row>
    <row r="60" spans="1:8">
      <c r="A60" s="350"/>
      <c r="B60" s="350"/>
      <c r="C60" s="350"/>
      <c r="D60" s="350"/>
      <c r="E60" s="350"/>
      <c r="F60" s="350"/>
      <c r="G60" s="350"/>
      <c r="H60" s="350"/>
    </row>
    <row r="61" spans="1:8">
      <c r="A61" s="350"/>
      <c r="B61" s="350"/>
      <c r="C61" s="350"/>
      <c r="D61" s="350"/>
      <c r="E61" s="350"/>
      <c r="F61" s="350"/>
      <c r="G61" s="350"/>
      <c r="H61" s="350"/>
    </row>
    <row r="62" spans="1:8">
      <c r="A62" s="350"/>
      <c r="B62" s="350"/>
      <c r="C62" s="350"/>
      <c r="D62" s="350"/>
      <c r="E62" s="350"/>
      <c r="F62" s="350"/>
      <c r="G62" s="350"/>
      <c r="H62" s="350"/>
    </row>
    <row r="63" spans="1:8">
      <c r="A63" s="144"/>
      <c r="B63" s="144"/>
      <c r="C63" s="144"/>
      <c r="D63" s="144"/>
      <c r="E63" s="144"/>
      <c r="F63" s="144"/>
      <c r="G63" s="144"/>
      <c r="H63" s="144"/>
    </row>
  </sheetData>
  <mergeCells count="100">
    <mergeCell ref="A1:H1"/>
    <mergeCell ref="A2:H2"/>
    <mergeCell ref="A3:B3"/>
    <mergeCell ref="C3:D3"/>
    <mergeCell ref="E3:F3"/>
    <mergeCell ref="G3:H3"/>
    <mergeCell ref="G8:H8"/>
    <mergeCell ref="A4:B4"/>
    <mergeCell ref="C4:D4"/>
    <mergeCell ref="E4:F4"/>
    <mergeCell ref="G4:H4"/>
    <mergeCell ref="A5:B5"/>
    <mergeCell ref="C5:D5"/>
    <mergeCell ref="E5:F5"/>
    <mergeCell ref="G5:H5"/>
    <mergeCell ref="A6:H6"/>
    <mergeCell ref="A7:B7"/>
    <mergeCell ref="C7:D7"/>
    <mergeCell ref="E7:F7"/>
    <mergeCell ref="G7:H7"/>
    <mergeCell ref="A17:H17"/>
    <mergeCell ref="A9:B9"/>
    <mergeCell ref="C9:D9"/>
    <mergeCell ref="E9:F9"/>
    <mergeCell ref="G9:H9"/>
    <mergeCell ref="A10:H10"/>
    <mergeCell ref="A11:H11"/>
    <mergeCell ref="A12:H12"/>
    <mergeCell ref="A13:H13"/>
    <mergeCell ref="A14:H14"/>
    <mergeCell ref="A15:H15"/>
    <mergeCell ref="A16:H16"/>
    <mergeCell ref="A8:B8"/>
    <mergeCell ref="C8:D8"/>
    <mergeCell ref="E8:F8"/>
    <mergeCell ref="A23:H23"/>
    <mergeCell ref="A18:H18"/>
    <mergeCell ref="A19:B19"/>
    <mergeCell ref="C19:D19"/>
    <mergeCell ref="E19:F19"/>
    <mergeCell ref="G19:H19"/>
    <mergeCell ref="A20:B20"/>
    <mergeCell ref="C20:D20"/>
    <mergeCell ref="E20:F20"/>
    <mergeCell ref="G20:H22"/>
    <mergeCell ref="A21:B21"/>
    <mergeCell ref="C21:D21"/>
    <mergeCell ref="E21:F21"/>
    <mergeCell ref="A22:B22"/>
    <mergeCell ref="C22:D22"/>
    <mergeCell ref="E22:F22"/>
    <mergeCell ref="A24:B24"/>
    <mergeCell ref="C24:D24"/>
    <mergeCell ref="E24:H24"/>
    <mergeCell ref="A25:B25"/>
    <mergeCell ref="C25:D25"/>
    <mergeCell ref="E25:H25"/>
    <mergeCell ref="A32:B32"/>
    <mergeCell ref="C32:D32"/>
    <mergeCell ref="E32:F32"/>
    <mergeCell ref="G32:H32"/>
    <mergeCell ref="A26:D26"/>
    <mergeCell ref="E26:H26"/>
    <mergeCell ref="A27:D27"/>
    <mergeCell ref="E27:H27"/>
    <mergeCell ref="A28:D28"/>
    <mergeCell ref="E28:H28"/>
    <mergeCell ref="A29:D29"/>
    <mergeCell ref="E29:H29"/>
    <mergeCell ref="A30:H30"/>
    <mergeCell ref="A31:D31"/>
    <mergeCell ref="E31:H31"/>
    <mergeCell ref="A33:B33"/>
    <mergeCell ref="C33:D33"/>
    <mergeCell ref="E33:F33"/>
    <mergeCell ref="G33:H33"/>
    <mergeCell ref="A34:B34"/>
    <mergeCell ref="C34:D34"/>
    <mergeCell ref="E34:F34"/>
    <mergeCell ref="G34:H34"/>
    <mergeCell ref="A35:H35"/>
    <mergeCell ref="A36:D36"/>
    <mergeCell ref="E36:F36"/>
    <mergeCell ref="G36:H36"/>
    <mergeCell ref="A37:D37"/>
    <mergeCell ref="E37:F37"/>
    <mergeCell ref="G37:H37"/>
    <mergeCell ref="A47:H62"/>
    <mergeCell ref="A38:H38"/>
    <mergeCell ref="A39:B39"/>
    <mergeCell ref="E39:F39"/>
    <mergeCell ref="A40:B40"/>
    <mergeCell ref="E40:F40"/>
    <mergeCell ref="A41:B41"/>
    <mergeCell ref="E41:F41"/>
    <mergeCell ref="A44:B44"/>
    <mergeCell ref="C44:D44"/>
    <mergeCell ref="E44:H44"/>
    <mergeCell ref="A45:B46"/>
    <mergeCell ref="C45:D46"/>
  </mergeCells>
  <hyperlinks>
    <hyperlink ref="G20" r:id="rId1" location="seguridad-publica" xr:uid="{719AB466-CF0E-4AB4-AA98-612260AF7BFC}"/>
  </hyperlinks>
  <pageMargins left="0.7" right="0.7" top="0.75" bottom="0.75" header="0.3" footer="0.3"/>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477BE9C-13DB-42DD-902E-3B9E4E3B55A2}">
          <x14:formula1>
            <xm:f>'D:\[MIR - obras publicas - 1ER TRIM 2026 TERMINADA (1).xlsx]NO SE EDITA'!#REF!</xm:f>
          </x14:formula1>
          <xm:sqref>A27:H27 A24:B24 A29:H29 C33:D34 E37:H37 C25:E25 G40:H40</xm:sqref>
        </x14:dataValidation>
        <x14:dataValidation type="list" allowBlank="1" showInputMessage="1" showErrorMessage="1" xr:uid="{C9FFFCC8-E55F-49D7-860B-AE9C69AE02C4}">
          <x14:formula1>
            <xm:f>'C:\Users\sopor\OneDrive\Escritorio\MIR 1ER TRIMESTRE 2026\[MIR - SPM - 1ER TRIM 2026 (1).xlsx]NO SE EDITA'!#REF!</xm:f>
          </x14:formula1>
          <xm:sqref>A25:B25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CFB4-9384-465A-B88E-848ABC4137AB}">
  <dimension ref="A1:H63"/>
  <sheetViews>
    <sheetView workbookViewId="0">
      <selection activeCell="J4" sqref="J4"/>
    </sheetView>
  </sheetViews>
  <sheetFormatPr baseColWidth="10" defaultRowHeight="13.2"/>
  <cols>
    <col min="5" max="5" width="17.77734375" customWidth="1"/>
    <col min="6" max="6" width="20.109375" customWidth="1"/>
    <col min="7" max="7" width="18.6640625" customWidth="1"/>
    <col min="8" max="8" width="22.109375" customWidth="1"/>
  </cols>
  <sheetData>
    <row r="1" spans="1:8" ht="17.399999999999999">
      <c r="A1" s="346" t="s">
        <v>38</v>
      </c>
      <c r="B1" s="488"/>
      <c r="C1" s="488"/>
      <c r="D1" s="488"/>
      <c r="E1" s="488"/>
      <c r="F1" s="488"/>
      <c r="G1" s="488"/>
      <c r="H1" s="488"/>
    </row>
    <row r="2" spans="1:8" ht="17.399999999999999">
      <c r="A2" s="352" t="s">
        <v>363</v>
      </c>
      <c r="B2" s="489"/>
      <c r="C2" s="489"/>
      <c r="D2" s="489"/>
      <c r="E2" s="489"/>
      <c r="F2" s="489"/>
      <c r="G2" s="489"/>
      <c r="H2" s="489"/>
    </row>
    <row r="3" spans="1:8" ht="39" customHeight="1">
      <c r="A3" s="485" t="s">
        <v>39</v>
      </c>
      <c r="B3" s="485"/>
      <c r="C3" s="347" t="str">
        <f>'FORMATO 2. POA - MIR'!D4</f>
        <v>DIRECCIÓN DE SEGURIDAD</v>
      </c>
      <c r="D3" s="347"/>
      <c r="E3" s="485" t="s">
        <v>42</v>
      </c>
      <c r="F3" s="485"/>
      <c r="G3" s="347" t="str">
        <f>'FORMATO 2. POA - MIR'!D6</f>
        <v xml:space="preserve">DIRECCIÓN DE SEGURIDAD </v>
      </c>
      <c r="H3" s="347"/>
    </row>
    <row r="4" spans="1:8" ht="60" customHeight="1">
      <c r="A4" s="485" t="s">
        <v>40</v>
      </c>
      <c r="B4" s="485"/>
      <c r="C4" s="347" t="str">
        <f>'FORMATO 2. POA - MIR'!D5</f>
        <v>POA DIRECCIÓN DE SEGURIDAD 2026</v>
      </c>
      <c r="D4" s="347"/>
      <c r="E4" s="485" t="s">
        <v>43</v>
      </c>
      <c r="F4" s="485"/>
      <c r="G4" s="347" t="str">
        <f>'FORMATO 2. POA - MIR'!D7</f>
        <v>PP1. Zapotlán Seguro, con un Gobierno Transparente y Justo.</v>
      </c>
      <c r="H4" s="347"/>
    </row>
    <row r="5" spans="1:8" ht="66.75" customHeight="1">
      <c r="A5" s="486" t="s">
        <v>41</v>
      </c>
      <c r="B5" s="486"/>
      <c r="C5" s="487" t="s">
        <v>624</v>
      </c>
      <c r="D5" s="487"/>
      <c r="E5" s="485" t="s">
        <v>44</v>
      </c>
      <c r="F5" s="485"/>
      <c r="G5" s="347" t="str">
        <f>'FORMATO 2. POA - MIR'!D6</f>
        <v xml:space="preserve">DIRECCIÓN DE SEGURIDAD </v>
      </c>
      <c r="H5" s="347"/>
    </row>
    <row r="6" spans="1:8">
      <c r="A6" s="469" t="s">
        <v>89</v>
      </c>
      <c r="B6" s="469"/>
      <c r="C6" s="469"/>
      <c r="D6" s="469"/>
      <c r="E6" s="469"/>
      <c r="F6" s="469"/>
      <c r="G6" s="469"/>
      <c r="H6" s="469"/>
    </row>
    <row r="7" spans="1:8" ht="54.75" customHeight="1">
      <c r="A7" s="449" t="s">
        <v>90</v>
      </c>
      <c r="B7" s="449"/>
      <c r="C7" s="347" t="str">
        <f>'FORMATO 2. POA - MIR'!C9</f>
        <v>ACUERDO 1. ACUERDO PARA UN GOBIERNO CERCANO, JUSTO Y HONESTO</v>
      </c>
      <c r="D7" s="347"/>
      <c r="E7" s="461" t="s">
        <v>91</v>
      </c>
      <c r="F7" s="461"/>
      <c r="G7" s="347" t="str">
        <f>'FORMATO 2. POA - MIR'!E9</f>
        <v>1.5.2 fortalecer a la policía municipal para que sea confiable y eficaz respetando el enfoque ciudadano.
1.5.3 impulsar a la policía municipal, logrando la profesionalización y dignificación de los elementos de seguridad en Zapotlán.</v>
      </c>
      <c r="H7" s="347"/>
    </row>
    <row r="8" spans="1:8" ht="57.75" customHeight="1">
      <c r="A8" s="461" t="s">
        <v>92</v>
      </c>
      <c r="B8" s="461"/>
      <c r="C8" s="347" t="str">
        <f>'FORMATO 2. POA - MIR'!C10</f>
        <v>Acuerdo 1. Zapotlán Seguro, con un Gobierno Transparente y Justo.</v>
      </c>
      <c r="D8" s="347"/>
      <c r="E8" s="461" t="s">
        <v>94</v>
      </c>
      <c r="F8" s="461"/>
      <c r="G8"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H8" s="347"/>
    </row>
    <row r="9" spans="1:8" ht="74.25" customHeight="1">
      <c r="A9" s="461" t="s">
        <v>95</v>
      </c>
      <c r="B9" s="461"/>
      <c r="C9" s="347" t="str">
        <f>'FORMATO 2. POA - MIR'!C11</f>
        <v>1.5 fomentar una cultura de prevención ante la violencia y la delincuencia, mediante una atención inmediata y el fortalecimiento de la seguridad ciudadana, garantizando un entorno seguro para la población</v>
      </c>
      <c r="D9" s="347"/>
      <c r="E9" s="461" t="s">
        <v>94</v>
      </c>
      <c r="F9" s="461"/>
      <c r="G9"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H9" s="347"/>
    </row>
    <row r="10" spans="1:8">
      <c r="A10" s="482" t="s">
        <v>304</v>
      </c>
      <c r="B10" s="483"/>
      <c r="C10" s="483"/>
      <c r="D10" s="483"/>
      <c r="E10" s="483"/>
      <c r="F10" s="483"/>
      <c r="G10" s="483"/>
      <c r="H10" s="483"/>
    </row>
    <row r="11" spans="1:8">
      <c r="A11" s="449" t="s">
        <v>45</v>
      </c>
      <c r="B11" s="449"/>
      <c r="C11" s="449"/>
      <c r="D11" s="449"/>
      <c r="E11" s="449"/>
      <c r="F11" s="449"/>
      <c r="G11" s="449"/>
      <c r="H11" s="449"/>
    </row>
    <row r="12" spans="1:8">
      <c r="A12" s="484" t="s">
        <v>601</v>
      </c>
      <c r="B12" s="484"/>
      <c r="C12" s="484"/>
      <c r="D12" s="484"/>
      <c r="E12" s="484"/>
      <c r="F12" s="484"/>
      <c r="G12" s="484"/>
      <c r="H12" s="484"/>
    </row>
    <row r="13" spans="1:8">
      <c r="A13" s="449" t="s">
        <v>48</v>
      </c>
      <c r="B13" s="449"/>
      <c r="C13" s="449"/>
      <c r="D13" s="449"/>
      <c r="E13" s="449"/>
      <c r="F13" s="449"/>
      <c r="G13" s="449"/>
      <c r="H13" s="449"/>
    </row>
    <row r="14" spans="1:8" ht="39.75" customHeight="1">
      <c r="A14" s="347" t="s">
        <v>602</v>
      </c>
      <c r="B14" s="347"/>
      <c r="C14" s="347"/>
      <c r="D14" s="347"/>
      <c r="E14" s="347"/>
      <c r="F14" s="347"/>
      <c r="G14" s="347"/>
      <c r="H14" s="347"/>
    </row>
    <row r="15" spans="1:8">
      <c r="A15" s="483" t="s">
        <v>365</v>
      </c>
      <c r="B15" s="483"/>
      <c r="C15" s="483"/>
      <c r="D15" s="483"/>
      <c r="E15" s="483"/>
      <c r="F15" s="483"/>
      <c r="G15" s="483"/>
      <c r="H15" s="483"/>
    </row>
    <row r="16" spans="1:8">
      <c r="A16" s="451" t="s">
        <v>352</v>
      </c>
      <c r="B16" s="451"/>
      <c r="C16" s="451"/>
      <c r="D16" s="451"/>
      <c r="E16" s="451"/>
      <c r="F16" s="451"/>
      <c r="G16" s="451"/>
      <c r="H16" s="451"/>
    </row>
    <row r="17" spans="1:8">
      <c r="A17" s="347" t="s">
        <v>603</v>
      </c>
      <c r="B17" s="347"/>
      <c r="C17" s="347"/>
      <c r="D17" s="347"/>
      <c r="E17" s="347"/>
      <c r="F17" s="347"/>
      <c r="G17" s="347"/>
      <c r="H17" s="347"/>
    </row>
    <row r="18" spans="1:8">
      <c r="A18" s="451" t="s">
        <v>353</v>
      </c>
      <c r="B18" s="451"/>
      <c r="C18" s="451"/>
      <c r="D18" s="451"/>
      <c r="E18" s="451"/>
      <c r="F18" s="451"/>
      <c r="G18" s="451"/>
      <c r="H18" s="451"/>
    </row>
    <row r="19" spans="1:8">
      <c r="A19" s="471" t="s">
        <v>105</v>
      </c>
      <c r="B19" s="472"/>
      <c r="C19" s="473" t="s">
        <v>354</v>
      </c>
      <c r="D19" s="473"/>
      <c r="E19" s="472" t="s">
        <v>355</v>
      </c>
      <c r="F19" s="472"/>
      <c r="G19" s="461" t="s">
        <v>142</v>
      </c>
      <c r="H19" s="461"/>
    </row>
    <row r="20" spans="1:8" ht="56.25" customHeight="1">
      <c r="A20" s="474" t="s">
        <v>604</v>
      </c>
      <c r="B20" s="475"/>
      <c r="C20" s="474" t="s">
        <v>605</v>
      </c>
      <c r="D20" s="475"/>
      <c r="E20" s="474" t="s">
        <v>617</v>
      </c>
      <c r="F20" s="475"/>
      <c r="G20" s="476" t="s">
        <v>611</v>
      </c>
      <c r="H20" s="477"/>
    </row>
    <row r="21" spans="1:8" ht="52.5" customHeight="1">
      <c r="A21" s="474" t="s">
        <v>607</v>
      </c>
      <c r="B21" s="475"/>
      <c r="C21" s="474" t="s">
        <v>605</v>
      </c>
      <c r="D21" s="475"/>
      <c r="E21" s="474" t="s">
        <v>619</v>
      </c>
      <c r="F21" s="475"/>
      <c r="G21" s="478"/>
      <c r="H21" s="479"/>
    </row>
    <row r="22" spans="1:8" ht="66.75" customHeight="1">
      <c r="A22" s="474" t="s">
        <v>609</v>
      </c>
      <c r="B22" s="475"/>
      <c r="C22" s="474" t="s">
        <v>605</v>
      </c>
      <c r="D22" s="475"/>
      <c r="E22" s="474" t="s">
        <v>621</v>
      </c>
      <c r="F22" s="475"/>
      <c r="G22" s="480"/>
      <c r="H22" s="481"/>
    </row>
    <row r="23" spans="1:8">
      <c r="A23" s="470" t="s">
        <v>145</v>
      </c>
      <c r="B23" s="470"/>
      <c r="C23" s="470"/>
      <c r="D23" s="470"/>
      <c r="E23" s="470"/>
      <c r="F23" s="470"/>
      <c r="G23" s="470"/>
      <c r="H23" s="470"/>
    </row>
    <row r="24" spans="1:8">
      <c r="A24" s="449" t="s">
        <v>28</v>
      </c>
      <c r="B24" s="449"/>
      <c r="C24" s="449" t="s">
        <v>46</v>
      </c>
      <c r="D24" s="449"/>
      <c r="E24" s="449" t="s">
        <v>47</v>
      </c>
      <c r="F24" s="449"/>
      <c r="G24" s="449"/>
      <c r="H24" s="449"/>
    </row>
    <row r="25" spans="1:8">
      <c r="A25" s="347" t="s">
        <v>230</v>
      </c>
      <c r="B25" s="347"/>
      <c r="C25" s="347" t="s">
        <v>97</v>
      </c>
      <c r="D25" s="347"/>
      <c r="E25" s="347" t="s">
        <v>225</v>
      </c>
      <c r="F25" s="347"/>
      <c r="G25" s="347"/>
      <c r="H25" s="347"/>
    </row>
    <row r="26" spans="1:8">
      <c r="A26" s="449" t="s">
        <v>127</v>
      </c>
      <c r="B26" s="449"/>
      <c r="C26" s="449"/>
      <c r="D26" s="449"/>
      <c r="E26" s="450" t="s">
        <v>130</v>
      </c>
      <c r="F26" s="451"/>
      <c r="G26" s="451"/>
      <c r="H26" s="451"/>
    </row>
    <row r="27" spans="1:8">
      <c r="A27" s="347" t="s">
        <v>108</v>
      </c>
      <c r="B27" s="347"/>
      <c r="C27" s="347"/>
      <c r="D27" s="347"/>
      <c r="E27" s="347" t="s">
        <v>201</v>
      </c>
      <c r="F27" s="347"/>
      <c r="G27" s="347"/>
      <c r="H27" s="347"/>
    </row>
    <row r="28" spans="1:8">
      <c r="A28" s="467" t="s">
        <v>82</v>
      </c>
      <c r="B28" s="468"/>
      <c r="C28" s="468"/>
      <c r="D28" s="468"/>
      <c r="E28" s="450" t="s">
        <v>131</v>
      </c>
      <c r="F28" s="451"/>
      <c r="G28" s="451"/>
      <c r="H28" s="451"/>
    </row>
    <row r="29" spans="1:8">
      <c r="A29" s="347" t="s">
        <v>112</v>
      </c>
      <c r="B29" s="347"/>
      <c r="C29" s="347"/>
      <c r="D29" s="347"/>
      <c r="E29" s="347" t="s">
        <v>110</v>
      </c>
      <c r="F29" s="347"/>
      <c r="G29" s="347"/>
      <c r="H29" s="347"/>
    </row>
    <row r="30" spans="1:8">
      <c r="A30" s="469" t="s">
        <v>148</v>
      </c>
      <c r="B30" s="469"/>
      <c r="C30" s="469"/>
      <c r="D30" s="469"/>
      <c r="E30" s="469"/>
      <c r="F30" s="469"/>
      <c r="G30" s="469"/>
      <c r="H30" s="469"/>
    </row>
    <row r="31" spans="1:8">
      <c r="A31" s="468" t="s">
        <v>357</v>
      </c>
      <c r="B31" s="468"/>
      <c r="C31" s="468"/>
      <c r="D31" s="468"/>
      <c r="E31" s="451" t="s">
        <v>358</v>
      </c>
      <c r="F31" s="451"/>
      <c r="G31" s="451"/>
      <c r="H31" s="451"/>
    </row>
    <row r="32" spans="1:8">
      <c r="A32" s="463" t="s">
        <v>151</v>
      </c>
      <c r="B32" s="463"/>
      <c r="C32" s="462">
        <v>0.55000000000000004</v>
      </c>
      <c r="D32" s="462"/>
      <c r="E32" s="347" t="s">
        <v>115</v>
      </c>
      <c r="F32" s="347"/>
      <c r="G32" s="466" t="s">
        <v>116</v>
      </c>
      <c r="H32" s="466"/>
    </row>
    <row r="33" spans="1:8">
      <c r="A33" s="463" t="s">
        <v>117</v>
      </c>
      <c r="B33" s="463"/>
      <c r="C33" s="351" t="s">
        <v>112</v>
      </c>
      <c r="D33" s="351"/>
      <c r="E33" s="347" t="s">
        <v>356</v>
      </c>
      <c r="F33" s="347"/>
      <c r="G33" s="464" t="s">
        <v>119</v>
      </c>
      <c r="H33" s="464"/>
    </row>
    <row r="34" spans="1:8">
      <c r="A34" s="463" t="s">
        <v>49</v>
      </c>
      <c r="B34" s="463"/>
      <c r="C34" s="351" t="s">
        <v>199</v>
      </c>
      <c r="D34" s="351"/>
      <c r="E34" s="347" t="s">
        <v>120</v>
      </c>
      <c r="F34" s="347"/>
      <c r="G34" s="465" t="s">
        <v>121</v>
      </c>
      <c r="H34" s="465"/>
    </row>
    <row r="35" spans="1:8">
      <c r="A35" s="451" t="s">
        <v>366</v>
      </c>
      <c r="B35" s="451"/>
      <c r="C35" s="451"/>
      <c r="D35" s="451"/>
      <c r="E35" s="451"/>
      <c r="F35" s="451"/>
      <c r="G35" s="451"/>
      <c r="H35" s="451"/>
    </row>
    <row r="36" spans="1:8">
      <c r="A36" s="461" t="s">
        <v>242</v>
      </c>
      <c r="B36" s="461"/>
      <c r="C36" s="461"/>
      <c r="D36" s="461"/>
      <c r="E36" s="461" t="s">
        <v>50</v>
      </c>
      <c r="F36" s="461"/>
      <c r="G36" s="461" t="s">
        <v>146</v>
      </c>
      <c r="H36" s="461"/>
    </row>
    <row r="37" spans="1:8">
      <c r="A37" s="462">
        <v>2025</v>
      </c>
      <c r="B37" s="462"/>
      <c r="C37" s="462"/>
      <c r="D37" s="462"/>
      <c r="E37" s="462">
        <v>2026</v>
      </c>
      <c r="F37" s="462"/>
      <c r="G37" s="347" t="s">
        <v>112</v>
      </c>
      <c r="H37" s="347"/>
    </row>
    <row r="38" spans="1:8">
      <c r="A38" s="448" t="s">
        <v>149</v>
      </c>
      <c r="B38" s="448"/>
      <c r="C38" s="448"/>
      <c r="D38" s="448"/>
      <c r="E38" s="448"/>
      <c r="F38" s="448"/>
      <c r="G38" s="448"/>
      <c r="H38" s="448"/>
    </row>
    <row r="39" spans="1:8" ht="34.200000000000003">
      <c r="A39" s="449" t="s">
        <v>123</v>
      </c>
      <c r="B39" s="449"/>
      <c r="C39" s="189" t="s">
        <v>150</v>
      </c>
      <c r="D39" s="160" t="s">
        <v>85</v>
      </c>
      <c r="E39" s="450" t="s">
        <v>86</v>
      </c>
      <c r="F39" s="451"/>
      <c r="G39" s="188" t="s">
        <v>75</v>
      </c>
      <c r="H39" s="188" t="s">
        <v>76</v>
      </c>
    </row>
    <row r="40" spans="1:8">
      <c r="A40" s="347" t="s">
        <v>600</v>
      </c>
      <c r="B40" s="347"/>
      <c r="C40" s="127" t="e">
        <f>C41</f>
        <v>#REF!</v>
      </c>
      <c r="D40" s="128">
        <v>0</v>
      </c>
      <c r="E40" s="452" t="e">
        <f>F46</f>
        <v>#REF!</v>
      </c>
      <c r="F40" s="453"/>
      <c r="G40" s="155">
        <v>46027</v>
      </c>
      <c r="H40" s="155">
        <v>46386</v>
      </c>
    </row>
    <row r="41" spans="1:8">
      <c r="A41" s="454" t="s">
        <v>26</v>
      </c>
      <c r="B41" s="454"/>
      <c r="C41" s="190" t="e">
        <f>E46</f>
        <v>#REF!</v>
      </c>
      <c r="D41" s="190">
        <f>SUM(D40:D40)</f>
        <v>0</v>
      </c>
      <c r="E41" s="455" t="e">
        <f>F46</f>
        <v>#REF!</v>
      </c>
      <c r="F41" s="455"/>
      <c r="G41" s="187" t="s">
        <v>152</v>
      </c>
      <c r="H41" s="157">
        <f>H46</f>
        <v>0.30288677188790375</v>
      </c>
    </row>
    <row r="42" spans="1:8">
      <c r="A42" s="191"/>
      <c r="B42" s="191"/>
      <c r="C42" s="191"/>
      <c r="D42" s="191"/>
      <c r="E42" s="191"/>
      <c r="F42" s="191"/>
      <c r="G42" s="191"/>
      <c r="H42" s="191"/>
    </row>
    <row r="43" spans="1:8">
      <c r="A43" s="191"/>
      <c r="B43" s="191"/>
      <c r="C43" s="191"/>
      <c r="D43" s="191"/>
      <c r="E43" s="191"/>
      <c r="F43" s="191"/>
      <c r="G43" s="191"/>
      <c r="H43" s="191"/>
    </row>
    <row r="44" spans="1:8">
      <c r="A44" s="456" t="s">
        <v>164</v>
      </c>
      <c r="B44" s="457"/>
      <c r="C44" s="458" t="s">
        <v>52</v>
      </c>
      <c r="D44" s="458"/>
      <c r="E44" s="458" t="s">
        <v>158</v>
      </c>
      <c r="F44" s="458"/>
      <c r="G44" s="458"/>
      <c r="H44" s="458"/>
    </row>
    <row r="45" spans="1:8" ht="34.200000000000003">
      <c r="A45" s="459" t="str">
        <f>C5</f>
        <v>PP1-FIN</v>
      </c>
      <c r="B45" s="459"/>
      <c r="C45" s="351" t="str">
        <f>A12</f>
        <v>PORCENTAJE DE PREVENCION DEL DELITO A TRAVES DE CONFERENCIAS DE PROXIMIDAD SOCIAL EN TEMAS DE SEGURIDAD</v>
      </c>
      <c r="D45" s="351"/>
      <c r="E45" s="135" t="s">
        <v>159</v>
      </c>
      <c r="F45" s="187" t="s">
        <v>160</v>
      </c>
      <c r="G45" s="135" t="s">
        <v>67</v>
      </c>
      <c r="H45" s="136" t="s">
        <v>68</v>
      </c>
    </row>
    <row r="46" spans="1:8" ht="47.25" customHeight="1">
      <c r="A46" s="460"/>
      <c r="B46" s="460"/>
      <c r="C46" s="359"/>
      <c r="D46" s="359"/>
      <c r="E46" s="137" t="e">
        <f>CALENDARIZACION!J59</f>
        <v>#REF!</v>
      </c>
      <c r="F46" s="192" t="e">
        <f>CALENDARIZACION!L59</f>
        <v>#REF!</v>
      </c>
      <c r="G46" s="198">
        <f>CALENDARIZACION!T59</f>
        <v>0.69711322811209619</v>
      </c>
      <c r="H46" s="138">
        <f>CALENDARIZACION!R59</f>
        <v>0.30288677188790375</v>
      </c>
    </row>
    <row r="47" spans="1:8">
      <c r="A47" s="350"/>
      <c r="B47" s="350"/>
      <c r="C47" s="350"/>
      <c r="D47" s="350"/>
      <c r="E47" s="350"/>
      <c r="F47" s="350"/>
      <c r="G47" s="350"/>
      <c r="H47" s="350"/>
    </row>
    <row r="48" spans="1:8">
      <c r="A48" s="350"/>
      <c r="B48" s="350"/>
      <c r="C48" s="350"/>
      <c r="D48" s="350"/>
      <c r="E48" s="350"/>
      <c r="F48" s="350"/>
      <c r="G48" s="350"/>
      <c r="H48" s="350"/>
    </row>
    <row r="49" spans="1:8">
      <c r="A49" s="350"/>
      <c r="B49" s="350"/>
      <c r="C49" s="350"/>
      <c r="D49" s="350"/>
      <c r="E49" s="350"/>
      <c r="F49" s="350"/>
      <c r="G49" s="350"/>
      <c r="H49" s="350"/>
    </row>
    <row r="50" spans="1:8">
      <c r="A50" s="350"/>
      <c r="B50" s="350"/>
      <c r="C50" s="350"/>
      <c r="D50" s="350"/>
      <c r="E50" s="350"/>
      <c r="F50" s="350"/>
      <c r="G50" s="350"/>
      <c r="H50" s="350"/>
    </row>
    <row r="51" spans="1:8">
      <c r="A51" s="350"/>
      <c r="B51" s="350"/>
      <c r="C51" s="350"/>
      <c r="D51" s="350"/>
      <c r="E51" s="350"/>
      <c r="F51" s="350"/>
      <c r="G51" s="350"/>
      <c r="H51" s="350"/>
    </row>
    <row r="52" spans="1:8">
      <c r="A52" s="350"/>
      <c r="B52" s="350"/>
      <c r="C52" s="350"/>
      <c r="D52" s="350"/>
      <c r="E52" s="350"/>
      <c r="F52" s="350"/>
      <c r="G52" s="350"/>
      <c r="H52" s="350"/>
    </row>
    <row r="53" spans="1:8">
      <c r="A53" s="350"/>
      <c r="B53" s="350"/>
      <c r="C53" s="350"/>
      <c r="D53" s="350"/>
      <c r="E53" s="350"/>
      <c r="F53" s="350"/>
      <c r="G53" s="350"/>
      <c r="H53" s="350"/>
    </row>
    <row r="54" spans="1:8">
      <c r="A54" s="350"/>
      <c r="B54" s="350"/>
      <c r="C54" s="350"/>
      <c r="D54" s="350"/>
      <c r="E54" s="350"/>
      <c r="F54" s="350"/>
      <c r="G54" s="350"/>
      <c r="H54" s="350"/>
    </row>
    <row r="55" spans="1:8">
      <c r="A55" s="350"/>
      <c r="B55" s="350"/>
      <c r="C55" s="350"/>
      <c r="D55" s="350"/>
      <c r="E55" s="350"/>
      <c r="F55" s="350"/>
      <c r="G55" s="350"/>
      <c r="H55" s="350"/>
    </row>
    <row r="56" spans="1:8">
      <c r="A56" s="350"/>
      <c r="B56" s="350"/>
      <c r="C56" s="350"/>
      <c r="D56" s="350"/>
      <c r="E56" s="350"/>
      <c r="F56" s="350"/>
      <c r="G56" s="350"/>
      <c r="H56" s="350"/>
    </row>
    <row r="57" spans="1:8">
      <c r="A57" s="350"/>
      <c r="B57" s="350"/>
      <c r="C57" s="350"/>
      <c r="D57" s="350"/>
      <c r="E57" s="350"/>
      <c r="F57" s="350"/>
      <c r="G57" s="350"/>
      <c r="H57" s="350"/>
    </row>
    <row r="58" spans="1:8">
      <c r="A58" s="350"/>
      <c r="B58" s="350"/>
      <c r="C58" s="350"/>
      <c r="D58" s="350"/>
      <c r="E58" s="350"/>
      <c r="F58" s="350"/>
      <c r="G58" s="350"/>
      <c r="H58" s="350"/>
    </row>
    <row r="59" spans="1:8">
      <c r="A59" s="350"/>
      <c r="B59" s="350"/>
      <c r="C59" s="350"/>
      <c r="D59" s="350"/>
      <c r="E59" s="350"/>
      <c r="F59" s="350"/>
      <c r="G59" s="350"/>
      <c r="H59" s="350"/>
    </row>
    <row r="60" spans="1:8">
      <c r="A60" s="350"/>
      <c r="B60" s="350"/>
      <c r="C60" s="350"/>
      <c r="D60" s="350"/>
      <c r="E60" s="350"/>
      <c r="F60" s="350"/>
      <c r="G60" s="350"/>
      <c r="H60" s="350"/>
    </row>
    <row r="61" spans="1:8">
      <c r="A61" s="350"/>
      <c r="B61" s="350"/>
      <c r="C61" s="350"/>
      <c r="D61" s="350"/>
      <c r="E61" s="350"/>
      <c r="F61" s="350"/>
      <c r="G61" s="350"/>
      <c r="H61" s="350"/>
    </row>
    <row r="62" spans="1:8">
      <c r="A62" s="350"/>
      <c r="B62" s="350"/>
      <c r="C62" s="350"/>
      <c r="D62" s="350"/>
      <c r="E62" s="350"/>
      <c r="F62" s="350"/>
      <c r="G62" s="350"/>
      <c r="H62" s="350"/>
    </row>
    <row r="63" spans="1:8">
      <c r="A63" s="144"/>
      <c r="B63" s="144"/>
      <c r="C63" s="144"/>
      <c r="D63" s="144"/>
      <c r="E63" s="144"/>
      <c r="F63" s="144"/>
      <c r="G63" s="144"/>
      <c r="H63" s="144"/>
    </row>
  </sheetData>
  <mergeCells count="100">
    <mergeCell ref="A1:H1"/>
    <mergeCell ref="A2:H2"/>
    <mergeCell ref="A3:B3"/>
    <mergeCell ref="C3:D3"/>
    <mergeCell ref="E3:F3"/>
    <mergeCell ref="G3:H3"/>
    <mergeCell ref="G8:H8"/>
    <mergeCell ref="A4:B4"/>
    <mergeCell ref="C4:D4"/>
    <mergeCell ref="E4:F4"/>
    <mergeCell ref="G4:H4"/>
    <mergeCell ref="A5:B5"/>
    <mergeCell ref="C5:D5"/>
    <mergeCell ref="E5:F5"/>
    <mergeCell ref="G5:H5"/>
    <mergeCell ref="A6:H6"/>
    <mergeCell ref="A7:B7"/>
    <mergeCell ref="C7:D7"/>
    <mergeCell ref="E7:F7"/>
    <mergeCell ref="G7:H7"/>
    <mergeCell ref="A17:H17"/>
    <mergeCell ref="A9:B9"/>
    <mergeCell ref="C9:D9"/>
    <mergeCell ref="E9:F9"/>
    <mergeCell ref="G9:H9"/>
    <mergeCell ref="A10:H10"/>
    <mergeCell ref="A11:H11"/>
    <mergeCell ref="A12:H12"/>
    <mergeCell ref="A13:H13"/>
    <mergeCell ref="A14:H14"/>
    <mergeCell ref="A15:H15"/>
    <mergeCell ref="A16:H16"/>
    <mergeCell ref="A8:B8"/>
    <mergeCell ref="C8:D8"/>
    <mergeCell ref="E8:F8"/>
    <mergeCell ref="A23:H23"/>
    <mergeCell ref="A18:H18"/>
    <mergeCell ref="A19:B19"/>
    <mergeCell ref="C19:D19"/>
    <mergeCell ref="E19:F19"/>
    <mergeCell ref="G19:H19"/>
    <mergeCell ref="A20:B20"/>
    <mergeCell ref="C20:D20"/>
    <mergeCell ref="E20:F20"/>
    <mergeCell ref="G20:H22"/>
    <mergeCell ref="A21:B21"/>
    <mergeCell ref="C21:D21"/>
    <mergeCell ref="E21:F21"/>
    <mergeCell ref="A22:B22"/>
    <mergeCell ref="C22:D22"/>
    <mergeCell ref="E22:F22"/>
    <mergeCell ref="A24:B24"/>
    <mergeCell ref="C24:D24"/>
    <mergeCell ref="E24:H24"/>
    <mergeCell ref="A25:B25"/>
    <mergeCell ref="C25:D25"/>
    <mergeCell ref="E25:H25"/>
    <mergeCell ref="A32:B32"/>
    <mergeCell ref="C32:D32"/>
    <mergeCell ref="E32:F32"/>
    <mergeCell ref="G32:H32"/>
    <mergeCell ref="A26:D26"/>
    <mergeCell ref="E26:H26"/>
    <mergeCell ref="A27:D27"/>
    <mergeCell ref="E27:H27"/>
    <mergeCell ref="A28:D28"/>
    <mergeCell ref="E28:H28"/>
    <mergeCell ref="A29:D29"/>
    <mergeCell ref="E29:H29"/>
    <mergeCell ref="A30:H30"/>
    <mergeCell ref="A31:D31"/>
    <mergeCell ref="E31:H31"/>
    <mergeCell ref="A33:B33"/>
    <mergeCell ref="C33:D33"/>
    <mergeCell ref="E33:F33"/>
    <mergeCell ref="G33:H33"/>
    <mergeCell ref="A34:B34"/>
    <mergeCell ref="C34:D34"/>
    <mergeCell ref="E34:F34"/>
    <mergeCell ref="G34:H34"/>
    <mergeCell ref="A35:H35"/>
    <mergeCell ref="A36:D36"/>
    <mergeCell ref="E36:F36"/>
    <mergeCell ref="G36:H36"/>
    <mergeCell ref="A37:D37"/>
    <mergeCell ref="E37:F37"/>
    <mergeCell ref="G37:H37"/>
    <mergeCell ref="A47:H62"/>
    <mergeCell ref="A38:H38"/>
    <mergeCell ref="A39:B39"/>
    <mergeCell ref="E39:F39"/>
    <mergeCell ref="A40:B40"/>
    <mergeCell ref="E40:F40"/>
    <mergeCell ref="A41:B41"/>
    <mergeCell ref="E41:F41"/>
    <mergeCell ref="A44:B44"/>
    <mergeCell ref="C44:D44"/>
    <mergeCell ref="E44:H44"/>
    <mergeCell ref="A45:B46"/>
    <mergeCell ref="C45:D46"/>
  </mergeCells>
  <hyperlinks>
    <hyperlink ref="G20" r:id="rId1" location="seguridad-publica" xr:uid="{FB96FD4C-EC04-4619-84E7-086BE60F0B91}"/>
  </hyperlinks>
  <pageMargins left="0.7" right="0.7" top="0.75" bottom="0.75" header="0.3" footer="0.3"/>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3F1BBFF-B115-4C8E-B387-7001CA8685A3}">
          <x14:formula1>
            <xm:f>'NO SE EDITA'!$A$3:$A$4</xm:f>
          </x14:formula1>
          <xm:sqref>A25:B25</xm:sqref>
        </x14:dataValidation>
        <x14:dataValidation type="list" allowBlank="1" showInputMessage="1" showErrorMessage="1" xr:uid="{25230F75-1484-4760-8669-5F89A1607778}">
          <x14:formula1>
            <xm:f>'D:\[MIR - obras publicas - 1ER TRIM 2026 TERMINADA (1).xlsx]NO SE EDITA'!#REF!</xm:f>
          </x14:formula1>
          <xm:sqref>A27:H27 A24:B24 A29:H29 C33:D34 E37:H37 C25:E25 G40:H40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16" zoomScale="85" zoomScaleNormal="115" zoomScaleSheetLayoutView="85" workbookViewId="0">
      <selection activeCell="B25" sqref="B25:C25"/>
    </sheetView>
  </sheetViews>
  <sheetFormatPr baseColWidth="10" defaultColWidth="12" defaultRowHeight="13.2"/>
  <cols>
    <col min="1" max="1" width="4.33203125" style="144" customWidth="1"/>
    <col min="2" max="3" width="15.77734375" style="144" customWidth="1"/>
    <col min="4" max="8" width="17.77734375" style="144" customWidth="1"/>
    <col min="9" max="9" width="22.109375" style="144" customWidth="1"/>
    <col min="10" max="16384" width="12" style="144"/>
  </cols>
  <sheetData>
    <row r="1" spans="1:9" ht="34.5" customHeight="1">
      <c r="B1" s="346" t="s">
        <v>38</v>
      </c>
      <c r="C1" s="488"/>
      <c r="D1" s="488"/>
      <c r="E1" s="488"/>
      <c r="F1" s="488"/>
      <c r="G1" s="488"/>
      <c r="H1" s="488"/>
      <c r="I1" s="488"/>
    </row>
    <row r="2" spans="1:9" ht="19.5" customHeight="1">
      <c r="B2" s="352" t="s">
        <v>363</v>
      </c>
      <c r="C2" s="489"/>
      <c r="D2" s="489"/>
      <c r="E2" s="489"/>
      <c r="F2" s="489"/>
      <c r="G2" s="489"/>
      <c r="H2" s="489"/>
      <c r="I2" s="489"/>
    </row>
    <row r="3" spans="1:9" s="165" customFormat="1" ht="60" customHeight="1">
      <c r="A3" s="161"/>
      <c r="B3" s="485" t="s">
        <v>39</v>
      </c>
      <c r="C3" s="485"/>
      <c r="D3" s="347" t="str">
        <f>'FORMATO 2. POA - MIR'!D4:F4</f>
        <v>DIRECCIÓN DE SEGURIDAD</v>
      </c>
      <c r="E3" s="347"/>
      <c r="F3" s="485" t="s">
        <v>42</v>
      </c>
      <c r="G3" s="485"/>
      <c r="H3" s="347">
        <v>2026</v>
      </c>
      <c r="I3" s="347"/>
    </row>
    <row r="4" spans="1:9" s="165" customFormat="1" ht="60" customHeight="1">
      <c r="A4" s="161"/>
      <c r="B4" s="485" t="s">
        <v>40</v>
      </c>
      <c r="C4" s="485"/>
      <c r="D4" s="347" t="str">
        <f>'FORMATO 2. POA - MIR'!D5:F5</f>
        <v>POA DIRECCIÓN DE SEGURIDAD 2026</v>
      </c>
      <c r="E4" s="347"/>
      <c r="F4" s="485" t="s">
        <v>43</v>
      </c>
      <c r="G4" s="485"/>
      <c r="H4" s="347" t="s">
        <v>293</v>
      </c>
      <c r="I4" s="347"/>
    </row>
    <row r="5" spans="1:9" s="165" customFormat="1" ht="60" customHeight="1">
      <c r="A5" s="161"/>
      <c r="B5" s="486" t="s">
        <v>41</v>
      </c>
      <c r="C5" s="486"/>
      <c r="D5" s="487" t="s">
        <v>296</v>
      </c>
      <c r="E5" s="487"/>
      <c r="F5" s="485" t="s">
        <v>44</v>
      </c>
      <c r="G5" s="485"/>
      <c r="H5" s="347" t="s">
        <v>392</v>
      </c>
      <c r="I5" s="347"/>
    </row>
    <row r="6" spans="1:9">
      <c r="A6" s="161"/>
      <c r="B6" s="469" t="s">
        <v>89</v>
      </c>
      <c r="C6" s="469"/>
      <c r="D6" s="469"/>
      <c r="E6" s="469"/>
      <c r="F6" s="469"/>
      <c r="G6" s="469"/>
      <c r="H6" s="469"/>
      <c r="I6" s="469"/>
    </row>
    <row r="7" spans="1:9" ht="107.25" customHeight="1">
      <c r="A7" s="161"/>
      <c r="B7" s="449" t="s">
        <v>90</v>
      </c>
      <c r="C7" s="449"/>
      <c r="D7" s="347" t="str">
        <f>'FORMATO 2. POA - MIR'!C9</f>
        <v>ACUERDO 1. ACUERDO PARA UN GOBIERNO CERCANO, JUSTO Y HONESTO</v>
      </c>
      <c r="E7" s="347"/>
      <c r="F7" s="461" t="s">
        <v>91</v>
      </c>
      <c r="G7" s="461"/>
      <c r="H7" s="347" t="str">
        <f>'FORMATO 2. POA - MIR'!E9</f>
        <v>1.5.2 fortalecer a la policía municipal para que sea confiable y eficaz respetando el enfoque ciudadano.
1.5.3 impulsar a la policía municipal, logrando la profesionalización y dignificación de los elementos de seguridad en Zapotlán.</v>
      </c>
      <c r="I7" s="347"/>
    </row>
    <row r="8" spans="1:9" ht="112.5" customHeight="1">
      <c r="A8" s="161"/>
      <c r="B8" s="461" t="s">
        <v>92</v>
      </c>
      <c r="C8" s="461"/>
      <c r="D8" s="347" t="str">
        <f>'FORMATO 2. POA - MIR'!C10</f>
        <v>Acuerdo 1. Zapotlán Seguro, con un Gobierno Transparente y Justo.</v>
      </c>
      <c r="E8" s="347"/>
      <c r="F8" s="461" t="s">
        <v>94</v>
      </c>
      <c r="G8" s="461"/>
      <c r="H8"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8" s="347"/>
    </row>
    <row r="9" spans="1:9" ht="119.25" customHeight="1">
      <c r="A9" s="161"/>
      <c r="B9" s="461" t="s">
        <v>95</v>
      </c>
      <c r="C9" s="461"/>
      <c r="D9" s="347" t="str">
        <f>'FORMATO 2. POA - MIR'!C11</f>
        <v>1.5 fomentar una cultura de prevención ante la violencia y la delincuencia, mediante una atención inmediata y el fortalecimiento de la seguridad ciudadana, garantizando un entorno seguro para la población</v>
      </c>
      <c r="E9" s="347"/>
      <c r="F9" s="461" t="s">
        <v>94</v>
      </c>
      <c r="G9" s="461"/>
      <c r="H9"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9" s="347"/>
    </row>
    <row r="10" spans="1:9" ht="15" customHeight="1">
      <c r="A10" s="161"/>
      <c r="B10" s="483" t="s">
        <v>364</v>
      </c>
      <c r="C10" s="483"/>
      <c r="D10" s="483"/>
      <c r="E10" s="483"/>
      <c r="F10" s="483"/>
      <c r="G10" s="483"/>
      <c r="H10" s="483"/>
      <c r="I10" s="483"/>
    </row>
    <row r="11" spans="1:9">
      <c r="A11" s="161"/>
      <c r="B11" s="449" t="s">
        <v>45</v>
      </c>
      <c r="C11" s="449"/>
      <c r="D11" s="449"/>
      <c r="E11" s="449"/>
      <c r="F11" s="449"/>
      <c r="G11" s="449"/>
      <c r="H11" s="449"/>
      <c r="I11" s="449"/>
    </row>
    <row r="12" spans="1:9" ht="18.75" customHeight="1">
      <c r="A12" s="161"/>
      <c r="B12" s="484" t="str">
        <f>CALENDARIZACION!B17</f>
        <v>Regulación, Control y Seguimiento de la Seguridad Pública</v>
      </c>
      <c r="C12" s="484"/>
      <c r="D12" s="484"/>
      <c r="E12" s="484"/>
      <c r="F12" s="484"/>
      <c r="G12" s="484"/>
      <c r="H12" s="484"/>
      <c r="I12" s="484"/>
    </row>
    <row r="13" spans="1:9">
      <c r="A13" s="161"/>
      <c r="B13" s="449" t="s">
        <v>48</v>
      </c>
      <c r="C13" s="449"/>
      <c r="D13" s="449"/>
      <c r="E13" s="449"/>
      <c r="F13" s="449"/>
      <c r="G13" s="449"/>
      <c r="H13" s="449"/>
      <c r="I13" s="449"/>
    </row>
    <row r="14" spans="1:9" ht="60" customHeight="1">
      <c r="A14" s="161"/>
      <c r="B14" s="347" t="str">
        <f>'FORMATO 2. POA - MIR'!C17</f>
        <v>Conjunto de acciones orientadas a regular el actuar de los elementos de seguridad pública mediante la actualización del marco normativo, la aplicación de mecanismos disciplinarios, la generación de reportes de incidencia delictiva y el monitoreo territorial a través de la cartografía delictiva, garantizando el control y seguimiento permanente de la operación policial en el municipio de Zapotlán de Juárez.</v>
      </c>
      <c r="C14" s="347"/>
      <c r="D14" s="347"/>
      <c r="E14" s="347"/>
      <c r="F14" s="347"/>
      <c r="G14" s="347"/>
      <c r="H14" s="347"/>
      <c r="I14" s="347"/>
    </row>
    <row r="15" spans="1:9" ht="18.75" customHeight="1">
      <c r="A15" s="161"/>
      <c r="B15" s="483" t="s">
        <v>365</v>
      </c>
      <c r="C15" s="483"/>
      <c r="D15" s="483"/>
      <c r="E15" s="483"/>
      <c r="F15" s="483"/>
      <c r="G15" s="483"/>
      <c r="H15" s="483"/>
      <c r="I15" s="483"/>
    </row>
    <row r="16" spans="1:9">
      <c r="A16" s="161"/>
      <c r="B16" s="451" t="s">
        <v>352</v>
      </c>
      <c r="C16" s="451"/>
      <c r="D16" s="451"/>
      <c r="E16" s="451"/>
      <c r="F16" s="451"/>
      <c r="G16" s="451"/>
      <c r="H16" s="451"/>
      <c r="I16" s="451"/>
    </row>
    <row r="17" spans="1:9">
      <c r="A17" s="161"/>
      <c r="B17" s="347" t="str">
        <f>CALENDARIZACION!E17</f>
        <v>PARCSSP=(PARCSSPP/PARCSSPR)*100%</v>
      </c>
      <c r="C17" s="347"/>
      <c r="D17" s="347"/>
      <c r="E17" s="347"/>
      <c r="F17" s="347"/>
      <c r="G17" s="347"/>
      <c r="H17" s="347"/>
      <c r="I17" s="347"/>
    </row>
    <row r="18" spans="1:9">
      <c r="A18" s="161"/>
      <c r="B18" s="451" t="s">
        <v>353</v>
      </c>
      <c r="C18" s="451"/>
      <c r="D18" s="451"/>
      <c r="E18" s="451"/>
      <c r="F18" s="451"/>
      <c r="G18" s="451"/>
      <c r="H18" s="451"/>
      <c r="I18" s="451"/>
    </row>
    <row r="19" spans="1:9" ht="28.5" customHeight="1">
      <c r="A19" s="161"/>
      <c r="B19" s="471" t="s">
        <v>105</v>
      </c>
      <c r="C19" s="472"/>
      <c r="D19" s="473" t="s">
        <v>354</v>
      </c>
      <c r="E19" s="473"/>
      <c r="F19" s="472" t="s">
        <v>355</v>
      </c>
      <c r="G19" s="472"/>
      <c r="H19" s="461" t="s">
        <v>142</v>
      </c>
      <c r="I19" s="461"/>
    </row>
    <row r="20" spans="1:9" ht="54.75" customHeight="1">
      <c r="A20" s="161"/>
      <c r="B20" s="491" t="s">
        <v>505</v>
      </c>
      <c r="C20" s="491"/>
      <c r="D20" s="351" t="s">
        <v>108</v>
      </c>
      <c r="E20" s="351"/>
      <c r="F20" s="347" t="str">
        <f>CALENDARIZACION!C17</f>
        <v>PARCSSP. Porcentaje de acciones de regulación, control y seguimiento de seguridad pública.</v>
      </c>
      <c r="G20" s="347"/>
      <c r="H20" s="492" t="str">
        <f>'FORMATO 2. POA - MIR'!E17</f>
        <v>MEDIOS DE VERIFICACIÓN: Periódico oficial del Estado de Hidalgo, proyectos presentados a Asamblea municipal para su aprobación.
FUENTE DE INFORMACIÓN: https://zapotlan.hidalgo.gob.mx/
PERIOCIDAD: Trimestral.
RESGUARDANTE: Asamblea municipal, Dirección de Seguridad Pública y Tránsito Municipal.</v>
      </c>
      <c r="I20" s="493"/>
    </row>
    <row r="21" spans="1:9" ht="47.25" customHeight="1">
      <c r="A21" s="161"/>
      <c r="B21" s="491" t="s">
        <v>517</v>
      </c>
      <c r="C21" s="491"/>
      <c r="D21" s="351" t="s">
        <v>108</v>
      </c>
      <c r="E21" s="351"/>
      <c r="F21" s="347" t="str">
        <f>CALENDARIZACION!D17</f>
        <v>PARCSSPP. Porcentaje de acciones de regulación, control y seguiomiento de seguridad pública Programadas</v>
      </c>
      <c r="G21" s="347"/>
      <c r="H21" s="494"/>
      <c r="I21" s="495"/>
    </row>
    <row r="22" spans="1:9" ht="73.5" customHeight="1">
      <c r="A22" s="161"/>
      <c r="B22" s="491" t="s">
        <v>516</v>
      </c>
      <c r="C22" s="491"/>
      <c r="D22" s="351" t="s">
        <v>108</v>
      </c>
      <c r="E22" s="351"/>
      <c r="F22" s="347" t="str">
        <f>CALENDARIZACION!D18</f>
        <v>PARCSSPR. Porcentaje de acciones de regulación, control y seguiomiento de seguridad pública Realizadas</v>
      </c>
      <c r="G22" s="347"/>
      <c r="H22" s="496"/>
      <c r="I22" s="497"/>
    </row>
    <row r="23" spans="1:9" ht="12.75" customHeight="1">
      <c r="A23" s="161"/>
      <c r="B23" s="470" t="s">
        <v>145</v>
      </c>
      <c r="C23" s="470"/>
      <c r="D23" s="470"/>
      <c r="E23" s="470"/>
      <c r="F23" s="470"/>
      <c r="G23" s="470"/>
      <c r="H23" s="470"/>
      <c r="I23" s="470"/>
    </row>
    <row r="24" spans="1:9" ht="15.75" customHeight="1">
      <c r="A24" s="161"/>
      <c r="B24" s="449" t="s">
        <v>28</v>
      </c>
      <c r="C24" s="449"/>
      <c r="D24" s="449" t="s">
        <v>46</v>
      </c>
      <c r="E24" s="449"/>
      <c r="F24" s="449" t="s">
        <v>47</v>
      </c>
      <c r="G24" s="449"/>
      <c r="H24" s="449"/>
      <c r="I24" s="449"/>
    </row>
    <row r="25" spans="1:9" ht="18" customHeight="1">
      <c r="A25" s="161"/>
      <c r="B25" s="347" t="s">
        <v>99</v>
      </c>
      <c r="C25" s="347"/>
      <c r="D25" s="347" t="s">
        <v>97</v>
      </c>
      <c r="E25" s="347"/>
      <c r="F25" s="347" t="s">
        <v>225</v>
      </c>
      <c r="G25" s="347"/>
      <c r="H25" s="347"/>
      <c r="I25" s="347"/>
    </row>
    <row r="26" spans="1:9" ht="18" customHeight="1">
      <c r="A26" s="161"/>
      <c r="B26" s="449" t="s">
        <v>127</v>
      </c>
      <c r="C26" s="449"/>
      <c r="D26" s="449"/>
      <c r="E26" s="449"/>
      <c r="F26" s="450" t="s">
        <v>130</v>
      </c>
      <c r="G26" s="451"/>
      <c r="H26" s="451"/>
      <c r="I26" s="451"/>
    </row>
    <row r="27" spans="1:9" ht="13.5" customHeight="1">
      <c r="A27" s="161"/>
      <c r="B27" s="347" t="s">
        <v>108</v>
      </c>
      <c r="C27" s="347"/>
      <c r="D27" s="347"/>
      <c r="E27" s="347"/>
      <c r="F27" s="347" t="s">
        <v>201</v>
      </c>
      <c r="G27" s="347"/>
      <c r="H27" s="347"/>
      <c r="I27" s="347"/>
    </row>
    <row r="28" spans="1:9" ht="15.75" customHeight="1">
      <c r="A28" s="161"/>
      <c r="B28" s="467" t="s">
        <v>82</v>
      </c>
      <c r="C28" s="468"/>
      <c r="D28" s="468"/>
      <c r="E28" s="468"/>
      <c r="F28" s="450" t="s">
        <v>131</v>
      </c>
      <c r="G28" s="451"/>
      <c r="H28" s="451"/>
      <c r="I28" s="451"/>
    </row>
    <row r="29" spans="1:9" ht="15.75" customHeight="1">
      <c r="A29" s="161"/>
      <c r="B29" s="347" t="s">
        <v>112</v>
      </c>
      <c r="C29" s="347"/>
      <c r="D29" s="347"/>
      <c r="E29" s="347"/>
      <c r="F29" s="347" t="s">
        <v>110</v>
      </c>
      <c r="G29" s="347"/>
      <c r="H29" s="347"/>
      <c r="I29" s="347"/>
    </row>
    <row r="30" spans="1:9" ht="14.25" customHeight="1">
      <c r="A30" s="161"/>
      <c r="B30" s="469" t="s">
        <v>148</v>
      </c>
      <c r="C30" s="469"/>
      <c r="D30" s="469"/>
      <c r="E30" s="469"/>
      <c r="F30" s="469"/>
      <c r="G30" s="469"/>
      <c r="H30" s="469"/>
      <c r="I30" s="469"/>
    </row>
    <row r="31" spans="1:9" ht="13.5" customHeight="1">
      <c r="A31" s="161"/>
      <c r="B31" s="468" t="s">
        <v>357</v>
      </c>
      <c r="C31" s="468"/>
      <c r="D31" s="468"/>
      <c r="E31" s="468"/>
      <c r="F31" s="451" t="s">
        <v>358</v>
      </c>
      <c r="G31" s="451"/>
      <c r="H31" s="451"/>
      <c r="I31" s="451"/>
    </row>
    <row r="32" spans="1:9">
      <c r="A32" s="161"/>
      <c r="B32" s="463" t="s">
        <v>151</v>
      </c>
      <c r="C32" s="463"/>
      <c r="D32" s="462">
        <f>CALENDARIZACION!R17</f>
        <v>11</v>
      </c>
      <c r="E32" s="462"/>
      <c r="F32" s="347" t="s">
        <v>115</v>
      </c>
      <c r="G32" s="347"/>
      <c r="H32" s="466" t="s">
        <v>116</v>
      </c>
      <c r="I32" s="466"/>
    </row>
    <row r="33" spans="1:10">
      <c r="A33" s="161"/>
      <c r="B33" s="463" t="s">
        <v>117</v>
      </c>
      <c r="C33" s="463"/>
      <c r="D33" s="351" t="s">
        <v>109</v>
      </c>
      <c r="E33" s="351"/>
      <c r="F33" s="347" t="s">
        <v>356</v>
      </c>
      <c r="G33" s="347"/>
      <c r="H33" s="464" t="s">
        <v>119</v>
      </c>
      <c r="I33" s="464"/>
    </row>
    <row r="34" spans="1:10">
      <c r="A34" s="161"/>
      <c r="B34" s="463" t="s">
        <v>49</v>
      </c>
      <c r="C34" s="463"/>
      <c r="D34" s="351" t="s">
        <v>199</v>
      </c>
      <c r="E34" s="351"/>
      <c r="F34" s="347" t="s">
        <v>120</v>
      </c>
      <c r="G34" s="347"/>
      <c r="H34" s="465" t="s">
        <v>121</v>
      </c>
      <c r="I34" s="465"/>
    </row>
    <row r="35" spans="1:10">
      <c r="A35" s="161"/>
      <c r="B35" s="451" t="s">
        <v>366</v>
      </c>
      <c r="C35" s="451"/>
      <c r="D35" s="451"/>
      <c r="E35" s="451"/>
      <c r="F35" s="451"/>
      <c r="G35" s="451"/>
      <c r="H35" s="451"/>
      <c r="I35" s="451"/>
    </row>
    <row r="36" spans="1:10">
      <c r="A36" s="161"/>
      <c r="B36" s="461" t="s">
        <v>242</v>
      </c>
      <c r="C36" s="461"/>
      <c r="D36" s="461"/>
      <c r="E36" s="461"/>
      <c r="F36" s="461" t="s">
        <v>50</v>
      </c>
      <c r="G36" s="461"/>
      <c r="H36" s="461" t="s">
        <v>146</v>
      </c>
      <c r="I36" s="461"/>
    </row>
    <row r="37" spans="1:10">
      <c r="A37" s="161"/>
      <c r="B37" s="462">
        <f>D40</f>
        <v>1</v>
      </c>
      <c r="C37" s="462"/>
      <c r="D37" s="462"/>
      <c r="E37" s="462"/>
      <c r="F37" s="462">
        <v>2026</v>
      </c>
      <c r="G37" s="462"/>
      <c r="H37" s="347" t="s">
        <v>109</v>
      </c>
      <c r="I37" s="347"/>
    </row>
    <row r="38" spans="1:10">
      <c r="A38" s="161"/>
      <c r="B38" s="448" t="s">
        <v>149</v>
      </c>
      <c r="C38" s="448"/>
      <c r="D38" s="448"/>
      <c r="E38" s="448"/>
      <c r="F38" s="448"/>
      <c r="G38" s="448"/>
      <c r="H38" s="448"/>
      <c r="I38" s="448"/>
    </row>
    <row r="39" spans="1:10" s="49" customFormat="1" ht="22.8">
      <c r="A39" s="162"/>
      <c r="B39" s="449" t="s">
        <v>123</v>
      </c>
      <c r="C39" s="449"/>
      <c r="D39" s="152" t="s">
        <v>150</v>
      </c>
      <c r="E39" s="160" t="s">
        <v>85</v>
      </c>
      <c r="F39" s="450" t="s">
        <v>86</v>
      </c>
      <c r="G39" s="451"/>
      <c r="H39" s="125" t="s">
        <v>75</v>
      </c>
      <c r="I39" s="125" t="s">
        <v>76</v>
      </c>
    </row>
    <row r="40" spans="1:10">
      <c r="A40" s="161"/>
      <c r="B40" s="347" t="s">
        <v>290</v>
      </c>
      <c r="C40" s="347"/>
      <c r="D40" s="127">
        <f>SUM(CALENDARIZACION!F17:H17)</f>
        <v>1</v>
      </c>
      <c r="E40" s="128">
        <v>0</v>
      </c>
      <c r="F40" s="498">
        <f>SUM(CALENDARIZACION!F18:H18)</f>
        <v>1</v>
      </c>
      <c r="G40" s="498"/>
      <c r="H40" s="155">
        <v>46027</v>
      </c>
      <c r="I40" s="155">
        <v>46386</v>
      </c>
      <c r="J40" s="163"/>
    </row>
    <row r="41" spans="1:10">
      <c r="A41" s="161"/>
      <c r="B41" s="347" t="s">
        <v>291</v>
      </c>
      <c r="C41" s="347"/>
      <c r="D41" s="127">
        <f>SUM(CALENDARIZACION!I17:K17)</f>
        <v>7</v>
      </c>
      <c r="E41" s="130">
        <v>0</v>
      </c>
      <c r="F41" s="498">
        <f>SUM(CALENDARIZACION!I18:K18)</f>
        <v>0</v>
      </c>
      <c r="G41" s="498"/>
      <c r="H41" s="155"/>
      <c r="I41" s="155"/>
      <c r="J41" s="163"/>
    </row>
    <row r="42" spans="1:10">
      <c r="A42" s="161"/>
      <c r="B42" s="347" t="s">
        <v>133</v>
      </c>
      <c r="C42" s="347"/>
      <c r="D42" s="127">
        <f>SUM(CALENDARIZACION!L17:N17)</f>
        <v>2</v>
      </c>
      <c r="E42" s="128">
        <v>0</v>
      </c>
      <c r="F42" s="498">
        <f>SUM(CALENDARIZACION!L18:N18)</f>
        <v>0</v>
      </c>
      <c r="G42" s="498"/>
      <c r="H42" s="155"/>
      <c r="I42" s="155"/>
    </row>
    <row r="43" spans="1:10">
      <c r="A43" s="161"/>
      <c r="B43" s="347" t="s">
        <v>292</v>
      </c>
      <c r="C43" s="347"/>
      <c r="D43" s="127">
        <f>SUM(CALENDARIZACION!O17:Q17)</f>
        <v>1</v>
      </c>
      <c r="E43" s="128">
        <v>0</v>
      </c>
      <c r="F43" s="498">
        <f>SUM(CALENDARIZACION!O18:Q18)</f>
        <v>0</v>
      </c>
      <c r="G43" s="498"/>
      <c r="H43" s="155"/>
      <c r="I43" s="155"/>
    </row>
    <row r="44" spans="1:10" ht="25.5" customHeight="1">
      <c r="A44" s="161"/>
      <c r="B44" s="454" t="s">
        <v>26</v>
      </c>
      <c r="C44" s="454"/>
      <c r="D44" s="156">
        <f>F49</f>
        <v>11</v>
      </c>
      <c r="E44" s="156">
        <f>SUM(E40:E43)</f>
        <v>0</v>
      </c>
      <c r="F44" s="455">
        <f>G49</f>
        <v>1</v>
      </c>
      <c r="G44" s="455"/>
      <c r="H44" s="126" t="s">
        <v>152</v>
      </c>
      <c r="I44" s="157">
        <f>I49</f>
        <v>9.0909090909090912E-2</v>
      </c>
    </row>
    <row r="45" spans="1:10">
      <c r="A45" s="499"/>
      <c r="B45" s="499"/>
      <c r="C45" s="499"/>
      <c r="D45" s="499"/>
      <c r="E45" s="499"/>
      <c r="F45" s="499"/>
      <c r="G45" s="499"/>
      <c r="H45" s="499"/>
      <c r="I45" s="499"/>
    </row>
    <row r="46" spans="1:10" ht="22.5" customHeight="1">
      <c r="A46" s="499"/>
      <c r="B46" s="499"/>
      <c r="C46" s="499"/>
      <c r="D46" s="499"/>
      <c r="E46" s="499"/>
      <c r="F46" s="499"/>
      <c r="G46" s="499"/>
      <c r="H46" s="499"/>
      <c r="I46" s="499"/>
    </row>
    <row r="47" spans="1:10" ht="39" customHeight="1">
      <c r="B47" s="456" t="s">
        <v>164</v>
      </c>
      <c r="C47" s="457"/>
      <c r="D47" s="458" t="s">
        <v>52</v>
      </c>
      <c r="E47" s="458"/>
      <c r="F47" s="458" t="s">
        <v>158</v>
      </c>
      <c r="G47" s="458"/>
      <c r="H47" s="458"/>
      <c r="I47" s="458"/>
    </row>
    <row r="48" spans="1:10" ht="37.5" customHeight="1">
      <c r="B48" s="459" t="str">
        <f>D5</f>
        <v>PP1- C1</v>
      </c>
      <c r="C48" s="459"/>
      <c r="D48" s="351" t="str">
        <f>CALENDARIZACION!B17</f>
        <v>Regulación, Control y Seguimiento de la Seguridad Pública</v>
      </c>
      <c r="E48" s="351"/>
      <c r="F48" s="135" t="s">
        <v>159</v>
      </c>
      <c r="G48" s="126" t="s">
        <v>160</v>
      </c>
      <c r="H48" s="135" t="s">
        <v>67</v>
      </c>
      <c r="I48" s="136" t="s">
        <v>68</v>
      </c>
    </row>
    <row r="49" spans="1:9" ht="37.5" customHeight="1">
      <c r="B49" s="460"/>
      <c r="C49" s="460"/>
      <c r="D49" s="359"/>
      <c r="E49" s="359"/>
      <c r="F49" s="137">
        <f>CALENDARIZACION!S17</f>
        <v>11</v>
      </c>
      <c r="G49" s="133">
        <f>CALENDARIZACION!R18</f>
        <v>1</v>
      </c>
      <c r="H49" s="137">
        <f>CALENDARIZACION!T17</f>
        <v>10</v>
      </c>
      <c r="I49" s="138">
        <f>CALENDARIZACION!U17</f>
        <v>9.0909090909090912E-2</v>
      </c>
    </row>
    <row r="50" spans="1:9" ht="20.25" customHeight="1">
      <c r="A50" s="164">
        <v>1</v>
      </c>
      <c r="B50" s="350"/>
      <c r="C50" s="350"/>
      <c r="D50" s="350"/>
      <c r="E50" s="350"/>
      <c r="F50" s="350"/>
      <c r="G50" s="350"/>
      <c r="H50" s="350"/>
      <c r="I50" s="350"/>
    </row>
    <row r="51" spans="1:9">
      <c r="A51" s="164">
        <v>1</v>
      </c>
      <c r="B51" s="350"/>
      <c r="C51" s="350"/>
      <c r="D51" s="350"/>
      <c r="E51" s="350"/>
      <c r="F51" s="350"/>
      <c r="G51" s="350"/>
      <c r="H51" s="350"/>
      <c r="I51" s="350"/>
    </row>
    <row r="52" spans="1:9">
      <c r="A52" s="164">
        <v>1</v>
      </c>
      <c r="B52" s="350"/>
      <c r="C52" s="350"/>
      <c r="D52" s="350"/>
      <c r="E52" s="350"/>
      <c r="F52" s="350"/>
      <c r="G52" s="350"/>
      <c r="H52" s="350"/>
      <c r="I52" s="350"/>
    </row>
    <row r="53" spans="1:9">
      <c r="A53" s="164">
        <v>1</v>
      </c>
      <c r="B53" s="350"/>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ht="17.25" customHeight="1">
      <c r="A65" s="164">
        <v>1</v>
      </c>
      <c r="B65" s="350"/>
      <c r="C65" s="350"/>
      <c r="D65" s="350"/>
      <c r="E65" s="350"/>
      <c r="F65" s="350"/>
      <c r="G65" s="350"/>
      <c r="H65" s="350"/>
      <c r="I65" s="350"/>
    </row>
    <row r="66" spans="1:9">
      <c r="A66" s="164">
        <v>1</v>
      </c>
      <c r="B66" s="507" t="s">
        <v>298</v>
      </c>
      <c r="C66" s="507"/>
      <c r="D66" s="507"/>
      <c r="E66" s="507"/>
      <c r="F66" s="507"/>
      <c r="G66" s="507"/>
      <c r="H66" s="507"/>
      <c r="I66" s="507"/>
    </row>
    <row r="67" spans="1:9">
      <c r="A67" s="164">
        <v>1</v>
      </c>
      <c r="B67" s="507"/>
      <c r="C67" s="507"/>
      <c r="D67" s="507"/>
      <c r="E67" s="507"/>
      <c r="F67" s="507"/>
      <c r="G67" s="507"/>
      <c r="H67" s="507"/>
      <c r="I67" s="507"/>
    </row>
    <row r="68" spans="1:9">
      <c r="A68" s="164">
        <v>1</v>
      </c>
      <c r="B68" s="500" t="s">
        <v>290</v>
      </c>
      <c r="C68" s="500"/>
      <c r="D68" s="500"/>
      <c r="E68" s="508">
        <f>F40/D40</f>
        <v>1</v>
      </c>
      <c r="F68" s="508"/>
      <c r="G68" s="508"/>
      <c r="H68" s="508"/>
      <c r="I68" s="508"/>
    </row>
    <row r="69" spans="1:9">
      <c r="A69" s="164">
        <v>1</v>
      </c>
      <c r="B69" s="500"/>
      <c r="C69" s="500"/>
      <c r="D69" s="500"/>
      <c r="E69" s="508"/>
      <c r="F69" s="508"/>
      <c r="G69" s="508"/>
      <c r="H69" s="508"/>
      <c r="I69" s="508"/>
    </row>
    <row r="70" spans="1:9" ht="12.75" customHeight="1">
      <c r="B70" s="500" t="s">
        <v>291</v>
      </c>
      <c r="C70" s="500"/>
      <c r="D70" s="500"/>
      <c r="E70" s="501">
        <f>F41/D41</f>
        <v>0</v>
      </c>
      <c r="F70" s="502"/>
      <c r="G70" s="502"/>
      <c r="H70" s="502"/>
      <c r="I70" s="503"/>
    </row>
    <row r="71" spans="1:9" ht="12.75" customHeight="1">
      <c r="B71" s="500"/>
      <c r="C71" s="500"/>
      <c r="D71" s="500"/>
      <c r="E71" s="504"/>
      <c r="F71" s="505"/>
      <c r="G71" s="505"/>
      <c r="H71" s="505"/>
      <c r="I71" s="506"/>
    </row>
    <row r="72" spans="1:9" ht="12.75" customHeight="1">
      <c r="B72" s="500" t="s">
        <v>133</v>
      </c>
      <c r="C72" s="500"/>
      <c r="D72" s="500"/>
      <c r="E72" s="501">
        <f>F42/D42</f>
        <v>0</v>
      </c>
      <c r="F72" s="502"/>
      <c r="G72" s="502"/>
      <c r="H72" s="502"/>
      <c r="I72" s="503"/>
    </row>
    <row r="73" spans="1:9" ht="12.75" customHeight="1">
      <c r="B73" s="500"/>
      <c r="C73" s="500"/>
      <c r="D73" s="500"/>
      <c r="E73" s="504"/>
      <c r="F73" s="505"/>
      <c r="G73" s="505"/>
      <c r="H73" s="505"/>
      <c r="I73" s="506"/>
    </row>
    <row r="74" spans="1:9" ht="12.75" customHeight="1">
      <c r="B74" s="500" t="s">
        <v>292</v>
      </c>
      <c r="C74" s="500"/>
      <c r="D74" s="500"/>
      <c r="E74" s="501">
        <f>F43/D43</f>
        <v>0</v>
      </c>
      <c r="F74" s="502"/>
      <c r="G74" s="502"/>
      <c r="H74" s="502"/>
      <c r="I74" s="503"/>
    </row>
    <row r="75" spans="1:9" ht="12.75" customHeight="1">
      <c r="B75" s="500"/>
      <c r="C75" s="500"/>
      <c r="D75" s="500"/>
      <c r="E75" s="504"/>
      <c r="F75" s="505"/>
      <c r="G75" s="505"/>
      <c r="H75" s="505"/>
      <c r="I75" s="506"/>
    </row>
    <row r="76" spans="1:9">
      <c r="B76" s="490"/>
      <c r="C76" s="490"/>
      <c r="D76" s="490"/>
      <c r="E76" s="490"/>
      <c r="F76" s="490"/>
      <c r="G76" s="490"/>
      <c r="H76" s="490"/>
      <c r="I76" s="490"/>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zoomScale="115" zoomScaleNormal="115" workbookViewId="0">
      <selection activeCell="A3" sqref="A3:A4"/>
    </sheetView>
  </sheetViews>
  <sheetFormatPr baseColWidth="10" defaultRowHeight="13.2"/>
  <cols>
    <col min="1" max="1" width="18.44140625" customWidth="1"/>
    <col min="2" max="2" width="13.44140625" customWidth="1"/>
    <col min="3" max="3" width="14.109375" customWidth="1"/>
    <col min="4" max="4" width="15.109375" customWidth="1"/>
    <col min="5" max="5" width="14.109375" customWidth="1"/>
    <col min="6" max="6" width="30.77734375" customWidth="1"/>
    <col min="9" max="9" width="18.6640625" customWidth="1"/>
    <col min="11" max="11" width="14.109375" customWidth="1"/>
    <col min="12" max="12" width="16" customWidth="1"/>
    <col min="13" max="13" width="17.77734375" customWidth="1"/>
    <col min="14" max="14" width="38.77734375" customWidth="1"/>
    <col min="15" max="15" width="27.6640625" customWidth="1"/>
    <col min="16" max="16" width="24.6640625" customWidth="1"/>
    <col min="17" max="17" width="77" customWidth="1"/>
    <col min="18" max="18" width="39" customWidth="1"/>
  </cols>
  <sheetData>
    <row r="2" spans="1:18" ht="39.6">
      <c r="A2" s="72" t="s">
        <v>244</v>
      </c>
      <c r="B2" s="77" t="s">
        <v>28</v>
      </c>
      <c r="C2" s="77" t="s">
        <v>129</v>
      </c>
      <c r="D2" s="77" t="s">
        <v>47</v>
      </c>
      <c r="E2" s="77" t="s">
        <v>127</v>
      </c>
      <c r="F2" s="77" t="s">
        <v>130</v>
      </c>
      <c r="G2" s="77" t="s">
        <v>82</v>
      </c>
      <c r="H2" s="77" t="s">
        <v>131</v>
      </c>
      <c r="I2" s="77" t="s">
        <v>147</v>
      </c>
      <c r="J2" s="77" t="s">
        <v>153</v>
      </c>
      <c r="K2" s="77" t="s">
        <v>75</v>
      </c>
      <c r="L2" s="77" t="s">
        <v>76</v>
      </c>
      <c r="M2" s="77" t="s">
        <v>198</v>
      </c>
      <c r="N2" s="71" t="s">
        <v>236</v>
      </c>
      <c r="O2" s="72" t="s">
        <v>132</v>
      </c>
      <c r="P2" s="72" t="s">
        <v>141</v>
      </c>
      <c r="Q2" s="72" t="s">
        <v>88</v>
      </c>
    </row>
    <row r="3" spans="1:18">
      <c r="A3" s="22" t="s">
        <v>229</v>
      </c>
      <c r="B3" s="76" t="s">
        <v>99</v>
      </c>
      <c r="C3" s="75" t="s">
        <v>97</v>
      </c>
      <c r="D3" s="75" t="s">
        <v>225</v>
      </c>
      <c r="E3" s="76" t="s">
        <v>108</v>
      </c>
      <c r="F3" s="75" t="s">
        <v>201</v>
      </c>
      <c r="G3" s="74" t="s">
        <v>109</v>
      </c>
      <c r="H3" s="75" t="s">
        <v>110</v>
      </c>
      <c r="I3" s="74" t="s">
        <v>126</v>
      </c>
      <c r="J3" s="24">
        <v>2026</v>
      </c>
      <c r="K3" s="86">
        <v>46027</v>
      </c>
      <c r="L3" s="86">
        <v>46111</v>
      </c>
      <c r="M3" s="34" t="s">
        <v>199</v>
      </c>
      <c r="N3" s="73" t="s">
        <v>93</v>
      </c>
      <c r="O3" s="34" t="s">
        <v>240</v>
      </c>
      <c r="P3" s="73" t="s">
        <v>243</v>
      </c>
      <c r="Q3" s="80" t="s">
        <v>306</v>
      </c>
      <c r="R3" s="82"/>
    </row>
    <row r="4" spans="1:18">
      <c r="A4" s="22" t="s">
        <v>230</v>
      </c>
      <c r="B4" s="22" t="s">
        <v>100</v>
      </c>
      <c r="C4" s="74" t="s">
        <v>98</v>
      </c>
      <c r="D4" s="74" t="s">
        <v>226</v>
      </c>
      <c r="E4" s="76"/>
      <c r="F4" s="75"/>
      <c r="G4" s="74" t="s">
        <v>111</v>
      </c>
      <c r="H4" s="74" t="s">
        <v>128</v>
      </c>
      <c r="I4" s="74" t="s">
        <v>101</v>
      </c>
      <c r="J4" s="24"/>
      <c r="K4" s="86">
        <v>46117</v>
      </c>
      <c r="L4" s="86">
        <v>46203</v>
      </c>
      <c r="M4" s="34" t="s">
        <v>200</v>
      </c>
      <c r="N4" s="73" t="s">
        <v>232</v>
      </c>
      <c r="O4" s="34" t="s">
        <v>237</v>
      </c>
      <c r="P4" s="19"/>
      <c r="Q4" s="80" t="s">
        <v>245</v>
      </c>
      <c r="R4" s="82"/>
    </row>
    <row r="5" spans="1:18" ht="12.75" customHeight="1">
      <c r="A5" s="19"/>
      <c r="B5" s="19"/>
      <c r="C5" s="74"/>
      <c r="D5" s="19"/>
      <c r="E5" s="19"/>
      <c r="F5" s="19"/>
      <c r="G5" s="74" t="s">
        <v>112</v>
      </c>
      <c r="H5" s="74"/>
      <c r="I5" s="74"/>
      <c r="J5" s="19"/>
      <c r="K5" s="86">
        <v>46208</v>
      </c>
      <c r="L5" s="86">
        <v>46295</v>
      </c>
      <c r="M5" s="44"/>
      <c r="N5" s="73" t="s">
        <v>233</v>
      </c>
      <c r="O5" s="34" t="s">
        <v>238</v>
      </c>
      <c r="P5" s="19"/>
      <c r="Q5" s="80" t="s">
        <v>246</v>
      </c>
      <c r="R5" s="82"/>
    </row>
    <row r="6" spans="1:18" ht="12.75" customHeight="1">
      <c r="A6" s="19"/>
      <c r="B6" s="19"/>
      <c r="C6" s="74"/>
      <c r="D6" s="19"/>
      <c r="E6" s="23"/>
      <c r="F6" s="74"/>
      <c r="G6" s="24"/>
      <c r="H6" s="24"/>
      <c r="I6" s="24"/>
      <c r="J6" s="24"/>
      <c r="K6" s="87">
        <v>46300</v>
      </c>
      <c r="L6" s="86">
        <v>46386</v>
      </c>
      <c r="M6" s="44"/>
      <c r="N6" s="73" t="s">
        <v>234</v>
      </c>
      <c r="O6" s="34" t="s">
        <v>239</v>
      </c>
      <c r="P6" s="19"/>
      <c r="Q6" s="80" t="s">
        <v>247</v>
      </c>
      <c r="R6" s="82"/>
    </row>
    <row r="7" spans="1:18">
      <c r="A7" s="19"/>
      <c r="B7" s="24"/>
      <c r="C7" s="24"/>
      <c r="D7" s="24"/>
      <c r="E7" s="24"/>
      <c r="F7" s="24"/>
      <c r="G7" s="24"/>
      <c r="H7" s="24"/>
      <c r="I7" s="24"/>
      <c r="J7" s="19"/>
      <c r="K7" s="19"/>
      <c r="L7" s="19"/>
      <c r="M7" s="44"/>
      <c r="N7" s="73" t="s">
        <v>235</v>
      </c>
      <c r="O7" s="19"/>
      <c r="P7" s="19"/>
      <c r="Q7" s="80" t="s">
        <v>248</v>
      </c>
      <c r="R7" s="82"/>
    </row>
    <row r="8" spans="1:18">
      <c r="K8" s="45"/>
      <c r="M8" s="70"/>
      <c r="Q8" s="80" t="s">
        <v>249</v>
      </c>
      <c r="R8" s="82"/>
    </row>
    <row r="9" spans="1:18">
      <c r="M9" s="70"/>
      <c r="Q9" s="79" t="s">
        <v>250</v>
      </c>
      <c r="R9" s="83"/>
    </row>
    <row r="10" spans="1:18">
      <c r="M10" s="70"/>
      <c r="Q10" s="79" t="s">
        <v>251</v>
      </c>
      <c r="R10" s="83"/>
    </row>
    <row r="11" spans="1:18">
      <c r="M11" s="70"/>
      <c r="Q11" s="79" t="s">
        <v>252</v>
      </c>
      <c r="R11" s="83"/>
    </row>
    <row r="12" spans="1:18">
      <c r="M12" s="70"/>
      <c r="Q12" s="79" t="s">
        <v>253</v>
      </c>
      <c r="R12" s="83"/>
    </row>
    <row r="13" spans="1:18">
      <c r="B13" s="21"/>
      <c r="M13" s="70"/>
      <c r="Q13" s="79" t="s">
        <v>254</v>
      </c>
      <c r="R13" s="83"/>
    </row>
    <row r="14" spans="1:18">
      <c r="Q14" s="79" t="s">
        <v>255</v>
      </c>
      <c r="R14" s="83"/>
    </row>
    <row r="15" spans="1:18">
      <c r="Q15" s="79" t="s">
        <v>256</v>
      </c>
      <c r="R15" s="83"/>
    </row>
    <row r="16" spans="1:18">
      <c r="Q16" s="79" t="s">
        <v>257</v>
      </c>
      <c r="R16" s="83"/>
    </row>
    <row r="17" spans="17:18">
      <c r="Q17" s="79" t="s">
        <v>258</v>
      </c>
      <c r="R17" s="83"/>
    </row>
    <row r="18" spans="17:18">
      <c r="Q18" s="79" t="s">
        <v>259</v>
      </c>
      <c r="R18" s="83"/>
    </row>
    <row r="19" spans="17:18">
      <c r="Q19" s="79" t="s">
        <v>260</v>
      </c>
      <c r="R19" s="83"/>
    </row>
    <row r="20" spans="17:18">
      <c r="Q20" s="79" t="s">
        <v>261</v>
      </c>
      <c r="R20" s="83"/>
    </row>
    <row r="21" spans="17:18">
      <c r="Q21" s="79" t="s">
        <v>262</v>
      </c>
      <c r="R21" s="83"/>
    </row>
    <row r="22" spans="17:18">
      <c r="Q22" s="79" t="s">
        <v>263</v>
      </c>
      <c r="R22" s="83"/>
    </row>
    <row r="23" spans="17:18">
      <c r="Q23" s="79" t="s">
        <v>264</v>
      </c>
      <c r="R23" s="83"/>
    </row>
    <row r="24" spans="17:18">
      <c r="Q24" s="79" t="s">
        <v>265</v>
      </c>
      <c r="R24" s="83"/>
    </row>
    <row r="25" spans="17:18">
      <c r="Q25" s="79" t="s">
        <v>266</v>
      </c>
      <c r="R25" s="83"/>
    </row>
    <row r="26" spans="17:18">
      <c r="Q26" s="79" t="s">
        <v>267</v>
      </c>
      <c r="R26" s="83"/>
    </row>
    <row r="27" spans="17:18">
      <c r="Q27" s="79" t="s">
        <v>268</v>
      </c>
      <c r="R27" s="83"/>
    </row>
    <row r="28" spans="17:18">
      <c r="Q28" s="79" t="s">
        <v>269</v>
      </c>
      <c r="R28" s="83"/>
    </row>
    <row r="29" spans="17:18">
      <c r="Q29" s="79" t="s">
        <v>270</v>
      </c>
      <c r="R29" s="83"/>
    </row>
    <row r="30" spans="17:18">
      <c r="Q30" s="79" t="s">
        <v>271</v>
      </c>
      <c r="R30" s="83"/>
    </row>
    <row r="31" spans="17:18">
      <c r="Q31" s="79" t="s">
        <v>272</v>
      </c>
      <c r="R31" s="83"/>
    </row>
    <row r="32" spans="17:18">
      <c r="Q32" s="79" t="s">
        <v>273</v>
      </c>
      <c r="R32" s="83"/>
    </row>
    <row r="33" spans="17:18">
      <c r="Q33" s="79" t="s">
        <v>274</v>
      </c>
      <c r="R33" s="83"/>
    </row>
    <row r="34" spans="17:18">
      <c r="Q34" s="79" t="s">
        <v>275</v>
      </c>
      <c r="R34" s="83"/>
    </row>
    <row r="35" spans="17:18">
      <c r="Q35" s="79" t="s">
        <v>276</v>
      </c>
      <c r="R35" s="83"/>
    </row>
    <row r="36" spans="17:18">
      <c r="Q36" s="79" t="s">
        <v>277</v>
      </c>
      <c r="R36" s="83"/>
    </row>
    <row r="37" spans="17:18">
      <c r="Q37" s="81" t="s">
        <v>278</v>
      </c>
      <c r="R37" s="84"/>
    </row>
    <row r="38" spans="17:18">
      <c r="Q38" s="79" t="s">
        <v>279</v>
      </c>
      <c r="R38" s="83"/>
    </row>
    <row r="39" spans="17:18">
      <c r="Q39" s="79" t="s">
        <v>280</v>
      </c>
      <c r="R39" s="83"/>
    </row>
    <row r="40" spans="17:18">
      <c r="Q40" s="79" t="s">
        <v>281</v>
      </c>
      <c r="R40" s="83"/>
    </row>
    <row r="41" spans="17:18">
      <c r="Q41" s="79" t="s">
        <v>282</v>
      </c>
      <c r="R41" s="83"/>
    </row>
    <row r="42" spans="17:18">
      <c r="Q42" s="79" t="s">
        <v>283</v>
      </c>
      <c r="R42" s="83"/>
    </row>
    <row r="43" spans="17:18">
      <c r="Q43" s="81" t="s">
        <v>284</v>
      </c>
      <c r="R43" s="84"/>
    </row>
    <row r="44" spans="17:18">
      <c r="Q44" s="79" t="s">
        <v>285</v>
      </c>
      <c r="R44" s="83"/>
    </row>
    <row r="45" spans="17:18">
      <c r="Q45" s="79" t="s">
        <v>286</v>
      </c>
      <c r="R45" s="83"/>
    </row>
    <row r="46" spans="17:18">
      <c r="Q46" s="79" t="s">
        <v>287</v>
      </c>
      <c r="R46" s="83"/>
    </row>
    <row r="47" spans="17:18">
      <c r="Q47" s="79" t="s">
        <v>288</v>
      </c>
      <c r="R47" s="83"/>
    </row>
    <row r="48" spans="17:18">
      <c r="Q48" s="79" t="s">
        <v>289</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31" zoomScale="85" zoomScaleNormal="100" zoomScaleSheetLayoutView="85" workbookViewId="0">
      <selection activeCell="L47" sqref="L47"/>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1" spans="2:9" ht="34.5" customHeight="1">
      <c r="B1" s="346" t="s">
        <v>38</v>
      </c>
      <c r="C1" s="488"/>
      <c r="D1" s="488"/>
      <c r="E1" s="488"/>
      <c r="F1" s="488"/>
      <c r="G1" s="488"/>
      <c r="H1" s="488"/>
      <c r="I1" s="488"/>
    </row>
    <row r="2" spans="2:9" ht="19.5" customHeight="1">
      <c r="B2" s="352" t="s">
        <v>363</v>
      </c>
      <c r="C2" s="489"/>
      <c r="D2" s="489"/>
      <c r="E2" s="489"/>
      <c r="F2" s="489"/>
      <c r="G2" s="489"/>
      <c r="H2" s="489"/>
      <c r="I2" s="489"/>
    </row>
    <row r="3" spans="2:9" ht="60" customHeight="1">
      <c r="B3" s="485" t="s">
        <v>39</v>
      </c>
      <c r="C3" s="485"/>
      <c r="D3" s="347" t="str">
        <f>'FORMATO 2. POA - MIR'!D4:F4</f>
        <v>DIRECCIÓN DE SEGURIDAD</v>
      </c>
      <c r="E3" s="347"/>
      <c r="F3" s="485" t="s">
        <v>42</v>
      </c>
      <c r="G3" s="485"/>
      <c r="H3" s="347">
        <v>2026</v>
      </c>
      <c r="I3" s="347"/>
    </row>
    <row r="4" spans="2:9" ht="60" customHeight="1">
      <c r="B4" s="485" t="s">
        <v>40</v>
      </c>
      <c r="C4" s="485"/>
      <c r="D4" s="347" t="str">
        <f>'FORMATO 2. POA - MIR'!D5:F5</f>
        <v>POA DIRECCIÓN DE SEGURIDAD 2026</v>
      </c>
      <c r="E4" s="347"/>
      <c r="F4" s="485" t="s">
        <v>43</v>
      </c>
      <c r="G4" s="485"/>
      <c r="H4" s="347" t="s">
        <v>293</v>
      </c>
      <c r="I4" s="347"/>
    </row>
    <row r="5" spans="2:9" ht="60" customHeight="1">
      <c r="B5" s="486" t="s">
        <v>41</v>
      </c>
      <c r="C5" s="486"/>
      <c r="D5" s="487" t="s">
        <v>228</v>
      </c>
      <c r="E5" s="487"/>
      <c r="F5" s="485" t="s">
        <v>44</v>
      </c>
      <c r="G5" s="485"/>
      <c r="H5" s="347" t="s">
        <v>392</v>
      </c>
      <c r="I5" s="347"/>
    </row>
    <row r="6" spans="2:9" ht="12.75" customHeight="1">
      <c r="B6" s="469" t="s">
        <v>89</v>
      </c>
      <c r="C6" s="469"/>
      <c r="D6" s="469"/>
      <c r="E6" s="469"/>
      <c r="F6" s="469"/>
      <c r="G6" s="469"/>
      <c r="H6" s="469"/>
      <c r="I6" s="469"/>
    </row>
    <row r="7" spans="2:9" ht="143.25" customHeight="1">
      <c r="B7" s="449" t="s">
        <v>90</v>
      </c>
      <c r="C7" s="449"/>
      <c r="D7" s="347" t="str">
        <f>'FORMATO 2. POA - MIR'!C9</f>
        <v>ACUERDO 1. ACUERDO PARA UN GOBIERNO CERCANO, JUSTO Y HONESTO</v>
      </c>
      <c r="E7" s="347"/>
      <c r="F7" s="461" t="s">
        <v>91</v>
      </c>
      <c r="G7" s="461"/>
      <c r="H7" s="347" t="str">
        <f>'FORMATO 2. POA - MIR'!E9</f>
        <v>1.5.2 fortalecer a la policía municipal para que sea confiable y eficaz respetando el enfoque ciudadano.
1.5.3 impulsar a la policía municipal, logrando la profesionalización y dignificación de los elementos de seguridad en Zapotlán.</v>
      </c>
      <c r="I7" s="347"/>
    </row>
    <row r="8" spans="2:9" ht="143.25" customHeight="1">
      <c r="B8" s="461" t="s">
        <v>92</v>
      </c>
      <c r="C8" s="461"/>
      <c r="D8" s="347" t="str">
        <f>'FORMATO 2. POA - MIR'!C10</f>
        <v>Acuerdo 1. Zapotlán Seguro, con un Gobierno Transparente y Justo.</v>
      </c>
      <c r="E8" s="347"/>
      <c r="F8" s="461" t="s">
        <v>94</v>
      </c>
      <c r="G8" s="461"/>
      <c r="H8"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8" s="347"/>
    </row>
    <row r="9" spans="2:9" ht="143.25" customHeight="1">
      <c r="B9" s="461" t="s">
        <v>95</v>
      </c>
      <c r="C9" s="461"/>
      <c r="D9" s="347" t="str">
        <f>'FORMATO 2. POA - MIR'!C11</f>
        <v>1.5 fomentar una cultura de prevención ante la violencia y la delincuencia, mediante una atención inmediata y el fortalecimiento de la seguridad ciudadana, garantizando un entorno seguro para la población</v>
      </c>
      <c r="E9" s="347"/>
      <c r="F9" s="461" t="s">
        <v>94</v>
      </c>
      <c r="G9" s="461"/>
      <c r="H9"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9" s="347"/>
    </row>
    <row r="10" spans="2:9" ht="15" customHeight="1">
      <c r="B10" s="482" t="s">
        <v>304</v>
      </c>
      <c r="C10" s="483"/>
      <c r="D10" s="483"/>
      <c r="E10" s="483"/>
      <c r="F10" s="483"/>
      <c r="G10" s="483"/>
      <c r="H10" s="483"/>
      <c r="I10" s="483"/>
    </row>
    <row r="11" spans="2:9">
      <c r="B11" s="449" t="s">
        <v>45</v>
      </c>
      <c r="C11" s="449"/>
      <c r="D11" s="449"/>
      <c r="E11" s="449"/>
      <c r="F11" s="449"/>
      <c r="G11" s="449"/>
      <c r="H11" s="449"/>
      <c r="I11" s="449"/>
    </row>
    <row r="12" spans="2:9">
      <c r="B12" s="484" t="str">
        <f>CALENDARIZACION!B20</f>
        <v>Actualización De Leyes Y Reglamentos Municipales</v>
      </c>
      <c r="C12" s="484"/>
      <c r="D12" s="484"/>
      <c r="E12" s="484"/>
      <c r="F12" s="484"/>
      <c r="G12" s="484"/>
      <c r="H12" s="484"/>
      <c r="I12" s="484"/>
    </row>
    <row r="13" spans="2:9">
      <c r="B13" s="449" t="s">
        <v>48</v>
      </c>
      <c r="C13" s="449"/>
      <c r="D13" s="449"/>
      <c r="E13" s="449"/>
      <c r="F13" s="449"/>
      <c r="G13" s="449"/>
      <c r="H13" s="449"/>
      <c r="I13" s="449"/>
    </row>
    <row r="14" spans="2:9" ht="108" customHeight="1">
      <c r="B14" s="509" t="str">
        <f>'FORMATO 2. POA - MIR'!C18</f>
        <v>Aprobación en reglamentos y leyes internas para su actualización, reformándolos para adaptarse a los cambios sociales.</v>
      </c>
      <c r="C14" s="347"/>
      <c r="D14" s="347"/>
      <c r="E14" s="347"/>
      <c r="F14" s="347"/>
      <c r="G14" s="347"/>
      <c r="H14" s="347"/>
      <c r="I14" s="347"/>
    </row>
    <row r="15" spans="2:9" ht="18.75" customHeight="1">
      <c r="B15" s="483" t="s">
        <v>365</v>
      </c>
      <c r="C15" s="483"/>
      <c r="D15" s="483"/>
      <c r="E15" s="483"/>
      <c r="F15" s="483"/>
      <c r="G15" s="483"/>
      <c r="H15" s="483"/>
      <c r="I15" s="483"/>
    </row>
    <row r="16" spans="2:9">
      <c r="B16" s="451" t="s">
        <v>352</v>
      </c>
      <c r="C16" s="451"/>
      <c r="D16" s="451"/>
      <c r="E16" s="451"/>
      <c r="F16" s="451"/>
      <c r="G16" s="451"/>
      <c r="H16" s="451"/>
      <c r="I16" s="451"/>
    </row>
    <row r="17" spans="2:9">
      <c r="B17" s="347" t="str">
        <f>CALENDARIZACION!E20</f>
        <v>PPRPP=(PPRPPP/PPRPPR)*100%</v>
      </c>
      <c r="C17" s="347"/>
      <c r="D17" s="347"/>
      <c r="E17" s="347"/>
      <c r="F17" s="347"/>
      <c r="G17" s="347"/>
      <c r="H17" s="347"/>
      <c r="I17" s="347"/>
    </row>
    <row r="18" spans="2:9">
      <c r="B18" s="451" t="s">
        <v>353</v>
      </c>
      <c r="C18" s="451"/>
      <c r="D18" s="451"/>
      <c r="E18" s="451"/>
      <c r="F18" s="451"/>
      <c r="G18" s="451"/>
      <c r="H18" s="451"/>
      <c r="I18" s="451"/>
    </row>
    <row r="19" spans="2:9" ht="28.5" customHeight="1">
      <c r="B19" s="471" t="s">
        <v>105</v>
      </c>
      <c r="C19" s="472"/>
      <c r="D19" s="473" t="s">
        <v>354</v>
      </c>
      <c r="E19" s="473"/>
      <c r="F19" s="472" t="s">
        <v>355</v>
      </c>
      <c r="G19" s="472"/>
      <c r="H19" s="461" t="s">
        <v>142</v>
      </c>
      <c r="I19" s="461"/>
    </row>
    <row r="20" spans="2:9" ht="81" customHeight="1">
      <c r="B20" s="491" t="s">
        <v>518</v>
      </c>
      <c r="C20" s="491"/>
      <c r="D20" s="351" t="s">
        <v>108</v>
      </c>
      <c r="E20" s="351"/>
      <c r="F20" s="347" t="str">
        <f>CALENDARIZACION!C20</f>
        <v>PPRPP. Porcentaje de Proyectos realizados y propuestos para su publicación.</v>
      </c>
      <c r="G20" s="347"/>
      <c r="H20" s="510" t="s">
        <v>507</v>
      </c>
      <c r="I20" s="511"/>
    </row>
    <row r="21" spans="2:9" ht="65.25" customHeight="1">
      <c r="B21" s="491" t="s">
        <v>520</v>
      </c>
      <c r="C21" s="491"/>
      <c r="D21" s="351" t="s">
        <v>108</v>
      </c>
      <c r="E21" s="351"/>
      <c r="F21" s="347" t="str">
        <f>CALENDARIZACION!D20</f>
        <v>PPRPPP. Porcentaje de Proyectos realizados y propuestos para su publicación programados.</v>
      </c>
      <c r="G21" s="347"/>
      <c r="H21" s="512"/>
      <c r="I21" s="513"/>
    </row>
    <row r="22" spans="2:9" ht="69.75" customHeight="1">
      <c r="B22" s="491" t="s">
        <v>519</v>
      </c>
      <c r="C22" s="491"/>
      <c r="D22" s="351" t="s">
        <v>108</v>
      </c>
      <c r="E22" s="351"/>
      <c r="F22" s="347" t="str">
        <f>CALENDARIZACION!D21</f>
        <v>PPRPPR. Porcentaje de Proyectos realizados y propuestos para su publicación Realizados.</v>
      </c>
      <c r="G22" s="347"/>
      <c r="H22" s="514"/>
      <c r="I22" s="515"/>
    </row>
    <row r="23" spans="2:9" ht="12.75" customHeight="1">
      <c r="B23" s="470" t="s">
        <v>145</v>
      </c>
      <c r="C23" s="470"/>
      <c r="D23" s="470"/>
      <c r="E23" s="470"/>
      <c r="F23" s="470"/>
      <c r="G23" s="470"/>
      <c r="H23" s="470"/>
      <c r="I23" s="470"/>
    </row>
    <row r="24" spans="2:9" ht="15.75" customHeight="1">
      <c r="B24" s="449" t="s">
        <v>28</v>
      </c>
      <c r="C24" s="449"/>
      <c r="D24" s="449" t="s">
        <v>46</v>
      </c>
      <c r="E24" s="449"/>
      <c r="F24" s="449" t="s">
        <v>47</v>
      </c>
      <c r="G24" s="449"/>
      <c r="H24" s="449"/>
      <c r="I24" s="449"/>
    </row>
    <row r="25" spans="2:9" ht="18" customHeight="1">
      <c r="B25" s="347" t="s">
        <v>100</v>
      </c>
      <c r="C25" s="347"/>
      <c r="D25" s="347" t="s">
        <v>98</v>
      </c>
      <c r="E25" s="347"/>
      <c r="F25" s="347" t="s">
        <v>225</v>
      </c>
      <c r="G25" s="347"/>
      <c r="H25" s="347"/>
      <c r="I25" s="347"/>
    </row>
    <row r="26" spans="2:9" ht="18" customHeight="1">
      <c r="B26" s="449" t="s">
        <v>127</v>
      </c>
      <c r="C26" s="449"/>
      <c r="D26" s="449"/>
      <c r="E26" s="449"/>
      <c r="F26" s="450" t="s">
        <v>130</v>
      </c>
      <c r="G26" s="451"/>
      <c r="H26" s="451"/>
      <c r="I26" s="451"/>
    </row>
    <row r="27" spans="2:9" ht="13.5" customHeight="1">
      <c r="B27" s="347" t="s">
        <v>108</v>
      </c>
      <c r="C27" s="347"/>
      <c r="D27" s="347"/>
      <c r="E27" s="347"/>
      <c r="F27" s="347" t="s">
        <v>201</v>
      </c>
      <c r="G27" s="347"/>
      <c r="H27" s="347"/>
      <c r="I27" s="347"/>
    </row>
    <row r="28" spans="2:9" ht="15.75" customHeight="1">
      <c r="B28" s="467" t="s">
        <v>82</v>
      </c>
      <c r="C28" s="468"/>
      <c r="D28" s="468"/>
      <c r="E28" s="468"/>
      <c r="F28" s="450" t="s">
        <v>131</v>
      </c>
      <c r="G28" s="451"/>
      <c r="H28" s="451"/>
      <c r="I28" s="451"/>
    </row>
    <row r="29" spans="2:9" ht="15.75" customHeight="1">
      <c r="B29" s="347" t="s">
        <v>109</v>
      </c>
      <c r="C29" s="347"/>
      <c r="D29" s="347"/>
      <c r="E29" s="347"/>
      <c r="F29" s="347" t="s">
        <v>110</v>
      </c>
      <c r="G29" s="347"/>
      <c r="H29" s="347"/>
      <c r="I29" s="347"/>
    </row>
    <row r="30" spans="2:9" ht="14.25" customHeight="1">
      <c r="B30" s="469" t="s">
        <v>148</v>
      </c>
      <c r="C30" s="469"/>
      <c r="D30" s="469"/>
      <c r="E30" s="469"/>
      <c r="F30" s="469"/>
      <c r="G30" s="469"/>
      <c r="H30" s="469"/>
      <c r="I30" s="469"/>
    </row>
    <row r="31" spans="2:9" ht="13.5" customHeight="1">
      <c r="B31" s="468" t="s">
        <v>357</v>
      </c>
      <c r="C31" s="468"/>
      <c r="D31" s="468"/>
      <c r="E31" s="468"/>
      <c r="F31" s="451" t="s">
        <v>358</v>
      </c>
      <c r="G31" s="451"/>
      <c r="H31" s="451"/>
      <c r="I31" s="451"/>
    </row>
    <row r="32" spans="2:9">
      <c r="B32" s="463" t="s">
        <v>151</v>
      </c>
      <c r="C32" s="463"/>
      <c r="D32" s="462">
        <f>CALENDARIZACION!R20</f>
        <v>5</v>
      </c>
      <c r="E32" s="462"/>
      <c r="F32" s="347" t="s">
        <v>115</v>
      </c>
      <c r="G32" s="347"/>
      <c r="H32" s="466" t="s">
        <v>116</v>
      </c>
      <c r="I32" s="466"/>
    </row>
    <row r="33" spans="2:10">
      <c r="B33" s="463" t="s">
        <v>117</v>
      </c>
      <c r="C33" s="463"/>
      <c r="D33" s="351" t="s">
        <v>109</v>
      </c>
      <c r="E33" s="351"/>
      <c r="F33" s="347" t="s">
        <v>356</v>
      </c>
      <c r="G33" s="347"/>
      <c r="H33" s="464" t="s">
        <v>119</v>
      </c>
      <c r="I33" s="464"/>
    </row>
    <row r="34" spans="2:10">
      <c r="B34" s="463" t="s">
        <v>49</v>
      </c>
      <c r="C34" s="463"/>
      <c r="D34" s="351" t="s">
        <v>200</v>
      </c>
      <c r="E34" s="351"/>
      <c r="F34" s="347" t="s">
        <v>120</v>
      </c>
      <c r="G34" s="347"/>
      <c r="H34" s="465" t="s">
        <v>121</v>
      </c>
      <c r="I34" s="465"/>
    </row>
    <row r="35" spans="2:10">
      <c r="B35" s="451" t="s">
        <v>366</v>
      </c>
      <c r="C35" s="451"/>
      <c r="D35" s="451"/>
      <c r="E35" s="451"/>
      <c r="F35" s="451"/>
      <c r="G35" s="451"/>
      <c r="H35" s="451"/>
      <c r="I35" s="451"/>
    </row>
    <row r="36" spans="2:10">
      <c r="B36" s="461" t="s">
        <v>242</v>
      </c>
      <c r="C36" s="461"/>
      <c r="D36" s="461"/>
      <c r="E36" s="461"/>
      <c r="F36" s="461" t="s">
        <v>50</v>
      </c>
      <c r="G36" s="461"/>
      <c r="H36" s="461" t="s">
        <v>146</v>
      </c>
      <c r="I36" s="461"/>
    </row>
    <row r="37" spans="2:10">
      <c r="B37" s="462">
        <f>CALENDARIZACION!H20</f>
        <v>1</v>
      </c>
      <c r="C37" s="462"/>
      <c r="D37" s="462"/>
      <c r="E37" s="462"/>
      <c r="F37" s="462">
        <v>2026</v>
      </c>
      <c r="G37" s="462"/>
      <c r="H37" s="347" t="s">
        <v>109</v>
      </c>
      <c r="I37" s="347"/>
    </row>
    <row r="38" spans="2:10">
      <c r="B38" s="448" t="s">
        <v>149</v>
      </c>
      <c r="C38" s="448"/>
      <c r="D38" s="448"/>
      <c r="E38" s="448"/>
      <c r="F38" s="448"/>
      <c r="G38" s="448"/>
      <c r="H38" s="448"/>
      <c r="I38" s="448"/>
    </row>
    <row r="39" spans="2:10" s="49" customFormat="1" ht="22.8">
      <c r="B39" s="449" t="s">
        <v>123</v>
      </c>
      <c r="C39" s="449"/>
      <c r="D39" s="152" t="s">
        <v>150</v>
      </c>
      <c r="E39" s="160" t="s">
        <v>85</v>
      </c>
      <c r="F39" s="450" t="s">
        <v>86</v>
      </c>
      <c r="G39" s="451"/>
      <c r="H39" s="125" t="s">
        <v>75</v>
      </c>
      <c r="I39" s="125" t="s">
        <v>76</v>
      </c>
    </row>
    <row r="40" spans="2:10">
      <c r="B40" s="347" t="s">
        <v>290</v>
      </c>
      <c r="C40" s="347"/>
      <c r="D40" s="127">
        <f>SUM(CALENDARIZACION!F20:H20)</f>
        <v>1</v>
      </c>
      <c r="E40" s="128">
        <v>0</v>
      </c>
      <c r="F40" s="498">
        <f>SUM(CALENDARIZACION!F21:H21)</f>
        <v>1</v>
      </c>
      <c r="G40" s="498"/>
      <c r="H40" s="155">
        <v>46027</v>
      </c>
      <c r="I40" s="155">
        <v>46111</v>
      </c>
      <c r="J40" s="163"/>
    </row>
    <row r="41" spans="2:10">
      <c r="B41" s="347" t="s">
        <v>291</v>
      </c>
      <c r="C41" s="347"/>
      <c r="D41" s="127">
        <f>SUM(CALENDARIZACION!I20:K20)</f>
        <v>2</v>
      </c>
      <c r="E41" s="130">
        <v>0</v>
      </c>
      <c r="F41" s="498">
        <f>SUM(CALENDARIZACION!I21:K21)</f>
        <v>0</v>
      </c>
      <c r="G41" s="498"/>
      <c r="H41" s="155"/>
      <c r="I41" s="155"/>
      <c r="J41" s="163"/>
    </row>
    <row r="42" spans="2:10">
      <c r="B42" s="347" t="s">
        <v>133</v>
      </c>
      <c r="C42" s="347"/>
      <c r="D42" s="127">
        <f>SUM(CALENDARIZACION!L20:N20)</f>
        <v>2</v>
      </c>
      <c r="E42" s="128">
        <v>0</v>
      </c>
      <c r="F42" s="498">
        <f>SUM(CALENDARIZACION!L21:N21)</f>
        <v>0</v>
      </c>
      <c r="G42" s="498"/>
      <c r="H42" s="155"/>
      <c r="I42" s="155"/>
    </row>
    <row r="43" spans="2:10">
      <c r="B43" s="347" t="s">
        <v>292</v>
      </c>
      <c r="C43" s="347"/>
      <c r="D43" s="127">
        <f>SUM(CALENDARIZACION!O20:Q20)</f>
        <v>0</v>
      </c>
      <c r="E43" s="128">
        <v>0</v>
      </c>
      <c r="F43" s="498">
        <f>SUM(CALENDARIZACION!O21:Q21)</f>
        <v>0</v>
      </c>
      <c r="G43" s="498"/>
      <c r="H43" s="155"/>
      <c r="I43" s="155"/>
    </row>
    <row r="44" spans="2:10">
      <c r="B44" s="454" t="s">
        <v>362</v>
      </c>
      <c r="C44" s="454"/>
      <c r="D44" s="156">
        <f>F49</f>
        <v>5</v>
      </c>
      <c r="E44" s="156">
        <v>0</v>
      </c>
      <c r="F44" s="455">
        <f>G49</f>
        <v>1</v>
      </c>
      <c r="G44" s="455"/>
      <c r="H44" s="126" t="s">
        <v>152</v>
      </c>
      <c r="I44" s="157">
        <f>I49</f>
        <v>0.2</v>
      </c>
    </row>
    <row r="45" spans="2:10">
      <c r="B45" s="516"/>
      <c r="C45" s="499"/>
    </row>
    <row r="46" spans="2:10" ht="22.5" customHeight="1"/>
    <row r="47" spans="2:10" ht="39" customHeight="1">
      <c r="B47" s="485" t="s">
        <v>164</v>
      </c>
      <c r="C47" s="449"/>
      <c r="D47" s="458" t="s">
        <v>52</v>
      </c>
      <c r="E47" s="458"/>
      <c r="F47" s="458" t="s">
        <v>158</v>
      </c>
      <c r="G47" s="458"/>
      <c r="H47" s="458"/>
      <c r="I47" s="458"/>
    </row>
    <row r="48" spans="2:10" ht="33.75" customHeight="1">
      <c r="B48" s="459" t="str">
        <f>D5</f>
        <v>PP1- A1 C1</v>
      </c>
      <c r="C48" s="459"/>
      <c r="D48" s="351" t="str">
        <f>B12</f>
        <v>Actualización De Leyes Y Reglamentos Municipales</v>
      </c>
      <c r="E48" s="351"/>
      <c r="F48" s="135" t="s">
        <v>159</v>
      </c>
      <c r="G48" s="126" t="s">
        <v>160</v>
      </c>
      <c r="H48" s="135" t="s">
        <v>67</v>
      </c>
      <c r="I48" s="136" t="s">
        <v>68</v>
      </c>
    </row>
    <row r="49" spans="1:9" ht="30" customHeight="1">
      <c r="B49" s="459"/>
      <c r="C49" s="459"/>
      <c r="D49" s="351"/>
      <c r="E49" s="351"/>
      <c r="F49" s="137">
        <f>CALENDARIZACION!S20</f>
        <v>5</v>
      </c>
      <c r="G49" s="133">
        <f>CALENDARIZACION!S21</f>
        <v>1</v>
      </c>
      <c r="H49" s="137">
        <f>CALENDARIZACION!T20</f>
        <v>4</v>
      </c>
      <c r="I49" s="138">
        <f>CALENDARIZACION!U20</f>
        <v>0.2</v>
      </c>
    </row>
    <row r="50" spans="1:9" ht="20.25" customHeight="1">
      <c r="A50" s="164">
        <v>1</v>
      </c>
      <c r="B50" s="350"/>
      <c r="C50" s="350"/>
      <c r="D50" s="350"/>
      <c r="E50" s="350"/>
      <c r="F50" s="350"/>
      <c r="G50" s="350"/>
      <c r="H50" s="350"/>
      <c r="I50" s="350"/>
    </row>
    <row r="51" spans="1:9">
      <c r="A51" s="164">
        <v>1</v>
      </c>
      <c r="B51" s="350"/>
      <c r="C51" s="350"/>
      <c r="D51" s="350"/>
      <c r="E51" s="350"/>
      <c r="F51" s="350"/>
      <c r="G51" s="350"/>
      <c r="H51" s="350"/>
      <c r="I51" s="350"/>
    </row>
    <row r="52" spans="1:9">
      <c r="A52" s="164">
        <v>1</v>
      </c>
      <c r="B52" s="350"/>
      <c r="C52" s="350"/>
      <c r="D52" s="350"/>
      <c r="E52" s="350"/>
      <c r="F52" s="350"/>
      <c r="G52" s="350"/>
      <c r="H52" s="350"/>
      <c r="I52" s="350"/>
    </row>
    <row r="53" spans="1:9">
      <c r="A53" s="164">
        <v>1</v>
      </c>
      <c r="B53" s="350"/>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ht="17.25" customHeight="1">
      <c r="A65" s="164">
        <v>1</v>
      </c>
      <c r="B65" s="350"/>
      <c r="C65" s="350"/>
      <c r="D65" s="350"/>
      <c r="E65" s="350"/>
      <c r="F65" s="350"/>
      <c r="G65" s="350"/>
      <c r="H65" s="350"/>
      <c r="I65" s="350"/>
    </row>
    <row r="66" spans="1:9">
      <c r="A66" s="164">
        <v>1</v>
      </c>
      <c r="B66" s="517" t="s">
        <v>295</v>
      </c>
      <c r="C66" s="517"/>
      <c r="D66" s="517"/>
      <c r="E66" s="517"/>
      <c r="F66" s="517"/>
      <c r="G66" s="517"/>
      <c r="H66" s="517"/>
      <c r="I66" s="517"/>
    </row>
    <row r="67" spans="1:9">
      <c r="A67" s="164">
        <v>1</v>
      </c>
      <c r="B67" s="517"/>
      <c r="C67" s="517"/>
      <c r="D67" s="517"/>
      <c r="E67" s="517"/>
      <c r="F67" s="517"/>
      <c r="G67" s="517"/>
      <c r="H67" s="517"/>
      <c r="I67" s="517"/>
    </row>
    <row r="68" spans="1:9">
      <c r="A68" s="164">
        <v>1</v>
      </c>
      <c r="B68" s="500" t="s">
        <v>290</v>
      </c>
      <c r="C68" s="500"/>
      <c r="D68" s="500"/>
      <c r="E68" s="508">
        <f>F40/D40</f>
        <v>1</v>
      </c>
      <c r="F68" s="508"/>
      <c r="G68" s="508"/>
      <c r="H68" s="508"/>
      <c r="I68" s="508"/>
    </row>
    <row r="69" spans="1:9">
      <c r="A69" s="164">
        <v>1</v>
      </c>
      <c r="B69" s="500"/>
      <c r="C69" s="500"/>
      <c r="D69" s="500"/>
      <c r="E69" s="508"/>
      <c r="F69" s="508"/>
      <c r="G69" s="508"/>
      <c r="H69" s="508"/>
      <c r="I69" s="508"/>
    </row>
    <row r="70" spans="1:9">
      <c r="B70" s="500" t="s">
        <v>291</v>
      </c>
      <c r="C70" s="500"/>
      <c r="D70" s="500"/>
      <c r="E70" s="508">
        <f>F41/D41</f>
        <v>0</v>
      </c>
      <c r="F70" s="508"/>
      <c r="G70" s="508"/>
      <c r="H70" s="508"/>
      <c r="I70" s="508"/>
    </row>
    <row r="71" spans="1:9">
      <c r="B71" s="500"/>
      <c r="C71" s="500"/>
      <c r="D71" s="500"/>
      <c r="E71" s="508"/>
      <c r="F71" s="508"/>
      <c r="G71" s="508"/>
      <c r="H71" s="508"/>
      <c r="I71" s="508"/>
    </row>
    <row r="72" spans="1:9" ht="12.75" customHeight="1">
      <c r="B72" s="500" t="s">
        <v>133</v>
      </c>
      <c r="C72" s="500"/>
      <c r="D72" s="500"/>
      <c r="E72" s="508">
        <f>F42/D42</f>
        <v>0</v>
      </c>
      <c r="F72" s="508"/>
      <c r="G72" s="508"/>
      <c r="H72" s="508"/>
      <c r="I72" s="508"/>
    </row>
    <row r="73" spans="1:9" ht="12.75" customHeight="1">
      <c r="B73" s="500"/>
      <c r="C73" s="500"/>
      <c r="D73" s="500"/>
      <c r="E73" s="508"/>
      <c r="F73" s="508"/>
      <c r="G73" s="508"/>
      <c r="H73" s="508"/>
      <c r="I73" s="508"/>
    </row>
    <row r="74" spans="1:9">
      <c r="B74" s="500" t="s">
        <v>292</v>
      </c>
      <c r="C74" s="500"/>
      <c r="D74" s="500"/>
      <c r="E74" s="508" t="e">
        <f>F43/D43</f>
        <v>#DIV/0!</v>
      </c>
      <c r="F74" s="508"/>
      <c r="G74" s="508"/>
      <c r="H74" s="508"/>
      <c r="I74" s="508"/>
    </row>
    <row r="75" spans="1:9">
      <c r="B75" s="500"/>
      <c r="C75" s="500"/>
      <c r="D75" s="500"/>
      <c r="E75" s="508"/>
      <c r="F75" s="508"/>
      <c r="G75" s="508"/>
      <c r="H75" s="508"/>
      <c r="I75" s="508"/>
    </row>
    <row r="76" spans="1:9">
      <c r="B76" s="490"/>
      <c r="C76" s="490"/>
      <c r="D76" s="490"/>
      <c r="E76" s="490"/>
      <c r="F76" s="490"/>
      <c r="G76" s="490"/>
      <c r="H76" s="490"/>
      <c r="I76" s="490"/>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34" zoomScale="85" zoomScaleNormal="100" zoomScaleSheetLayoutView="85" workbookViewId="0">
      <selection activeCell="D44" sqref="D44"/>
    </sheetView>
  </sheetViews>
  <sheetFormatPr baseColWidth="10" defaultColWidth="12" defaultRowHeight="13.2"/>
  <cols>
    <col min="1" max="1" width="4.33203125" style="144" customWidth="1"/>
    <col min="2" max="3" width="12" style="144"/>
    <col min="4" max="4" width="19.6640625" style="144" customWidth="1"/>
    <col min="5" max="5" width="20.6640625" style="144" customWidth="1"/>
    <col min="6" max="7" width="17.77734375" style="144" customWidth="1"/>
    <col min="8" max="8" width="16.109375" style="144" customWidth="1"/>
    <col min="9" max="9" width="32.6640625" style="144" customWidth="1"/>
    <col min="10" max="16384" width="12" style="144"/>
  </cols>
  <sheetData>
    <row r="2" spans="1:9" ht="18" customHeight="1"/>
    <row r="3" spans="1:9" ht="15" customHeight="1"/>
    <row r="4" spans="1:9" ht="34.5" customHeight="1">
      <c r="B4" s="346" t="s">
        <v>38</v>
      </c>
      <c r="C4" s="488"/>
      <c r="D4" s="488"/>
      <c r="E4" s="488"/>
      <c r="F4" s="488"/>
      <c r="G4" s="488"/>
      <c r="H4" s="488"/>
      <c r="I4" s="488"/>
    </row>
    <row r="5" spans="1:9" ht="19.5" customHeight="1">
      <c r="B5" s="352" t="s">
        <v>363</v>
      </c>
      <c r="C5" s="489"/>
      <c r="D5" s="489"/>
      <c r="E5" s="489"/>
      <c r="F5" s="489"/>
      <c r="G5" s="489"/>
      <c r="H5" s="489"/>
      <c r="I5" s="489"/>
    </row>
    <row r="6" spans="1:9" s="165" customFormat="1" ht="60" customHeight="1">
      <c r="B6" s="485" t="s">
        <v>39</v>
      </c>
      <c r="C6" s="485"/>
      <c r="D6" s="347" t="str">
        <f>'FORMATO 2. POA - MIR'!D4:F4</f>
        <v>DIRECCIÓN DE SEGURIDAD</v>
      </c>
      <c r="E6" s="347"/>
      <c r="F6" s="485" t="s">
        <v>42</v>
      </c>
      <c r="G6" s="485"/>
      <c r="H6" s="347">
        <v>2026</v>
      </c>
      <c r="I6" s="347"/>
    </row>
    <row r="7" spans="1:9" s="165" customFormat="1" ht="60" customHeight="1">
      <c r="B7" s="485" t="s">
        <v>40</v>
      </c>
      <c r="C7" s="485"/>
      <c r="D7" s="347" t="str">
        <f>'FORMATO 2. POA - MIR'!D5:F5</f>
        <v>POA DIRECCIÓN DE SEGURIDAD 2026</v>
      </c>
      <c r="E7" s="347"/>
      <c r="F7" s="485" t="s">
        <v>43</v>
      </c>
      <c r="G7" s="485"/>
      <c r="H7" s="347" t="s">
        <v>293</v>
      </c>
      <c r="I7" s="347"/>
    </row>
    <row r="8" spans="1:9" s="165" customFormat="1" ht="60" customHeight="1">
      <c r="B8" s="486" t="s">
        <v>41</v>
      </c>
      <c r="C8" s="486"/>
      <c r="D8" s="519" t="s">
        <v>297</v>
      </c>
      <c r="E8" s="520"/>
      <c r="F8" s="485" t="s">
        <v>44</v>
      </c>
      <c r="G8" s="485"/>
      <c r="H8" s="347" t="s">
        <v>392</v>
      </c>
      <c r="I8" s="347"/>
    </row>
    <row r="9" spans="1:9" ht="15" customHeight="1">
      <c r="A9" s="161"/>
      <c r="B9" s="469" t="s">
        <v>89</v>
      </c>
      <c r="C9" s="469"/>
      <c r="D9" s="469"/>
      <c r="E9" s="469"/>
      <c r="F9" s="469"/>
      <c r="G9" s="469"/>
      <c r="H9" s="469"/>
      <c r="I9" s="469"/>
    </row>
    <row r="10" spans="1:9" ht="68.25" customHeight="1">
      <c r="A10" s="16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1:9" ht="108" customHeight="1">
      <c r="A11" s="16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1:9" ht="126" customHeight="1">
      <c r="A12" s="16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1:9" ht="15" customHeight="1">
      <c r="A13" s="161"/>
      <c r="B13" s="483" t="s">
        <v>364</v>
      </c>
      <c r="C13" s="483"/>
      <c r="D13" s="483"/>
      <c r="E13" s="483"/>
      <c r="F13" s="483"/>
      <c r="G13" s="483"/>
      <c r="H13" s="483"/>
      <c r="I13" s="483"/>
    </row>
    <row r="14" spans="1:9" ht="12.75" customHeight="1">
      <c r="A14" s="161"/>
      <c r="B14" s="449" t="s">
        <v>45</v>
      </c>
      <c r="C14" s="449"/>
      <c r="D14" s="449"/>
      <c r="E14" s="449"/>
      <c r="F14" s="449"/>
      <c r="G14" s="449"/>
      <c r="H14" s="449"/>
      <c r="I14" s="449"/>
    </row>
    <row r="15" spans="1:9" ht="12.75" customHeight="1">
      <c r="A15" s="161"/>
      <c r="B15" s="484" t="str">
        <f>CALENDARIZACION!B23</f>
        <v>Lineamientos Certificado Único Policial</v>
      </c>
      <c r="C15" s="484"/>
      <c r="D15" s="484"/>
      <c r="E15" s="484"/>
      <c r="F15" s="484"/>
      <c r="G15" s="484"/>
      <c r="H15" s="484"/>
      <c r="I15" s="484"/>
    </row>
    <row r="16" spans="1:9">
      <c r="A16" s="161"/>
      <c r="B16" s="449" t="s">
        <v>48</v>
      </c>
      <c r="C16" s="449"/>
      <c r="D16" s="449"/>
      <c r="E16" s="449"/>
      <c r="F16" s="449"/>
      <c r="G16" s="449"/>
      <c r="H16" s="449"/>
      <c r="I16" s="449"/>
    </row>
    <row r="17" spans="1:9" ht="39" customHeight="1">
      <c r="A17" s="161"/>
      <c r="B17" s="347" t="str">
        <f>'FORMATO 2. POA - MIR'!C19</f>
        <v>Elaboración del documento de Lineamientos para la emisión del Certificado Único Policial (Normativa interna emitida por el municipio)</v>
      </c>
      <c r="C17" s="347"/>
      <c r="D17" s="347"/>
      <c r="E17" s="347"/>
      <c r="F17" s="347"/>
      <c r="G17" s="347"/>
      <c r="H17" s="347"/>
      <c r="I17" s="347"/>
    </row>
    <row r="18" spans="1:9" ht="18.75" customHeight="1">
      <c r="A18" s="161"/>
      <c r="B18" s="483" t="s">
        <v>365</v>
      </c>
      <c r="C18" s="483"/>
      <c r="D18" s="483"/>
      <c r="E18" s="483"/>
      <c r="F18" s="483"/>
      <c r="G18" s="483"/>
      <c r="H18" s="483"/>
      <c r="I18" s="483"/>
    </row>
    <row r="19" spans="1:9" ht="12.75" customHeight="1">
      <c r="A19" s="161"/>
      <c r="B19" s="451" t="s">
        <v>352</v>
      </c>
      <c r="C19" s="451"/>
      <c r="D19" s="451"/>
      <c r="E19" s="451"/>
      <c r="F19" s="451"/>
      <c r="G19" s="451"/>
      <c r="H19" s="451"/>
      <c r="I19" s="451"/>
    </row>
    <row r="20" spans="1:9" ht="12.75" customHeight="1">
      <c r="A20" s="161"/>
      <c r="B20" s="347" t="str">
        <f>CALENDARIZACION!E23</f>
        <v>PASPLOCUP=(PASPLOCUPP/PASPLOCUPR)*100%</v>
      </c>
      <c r="C20" s="347"/>
      <c r="D20" s="347"/>
      <c r="E20" s="347"/>
      <c r="F20" s="347"/>
      <c r="G20" s="347"/>
      <c r="H20" s="347"/>
      <c r="I20" s="347"/>
    </row>
    <row r="21" spans="1:9">
      <c r="A21" s="161"/>
      <c r="B21" s="451" t="s">
        <v>353</v>
      </c>
      <c r="C21" s="451"/>
      <c r="D21" s="451"/>
      <c r="E21" s="451"/>
      <c r="F21" s="451"/>
      <c r="G21" s="451"/>
      <c r="H21" s="451"/>
      <c r="I21" s="451"/>
    </row>
    <row r="22" spans="1:9" ht="28.5" customHeight="1">
      <c r="A22" s="161"/>
      <c r="B22" s="471" t="s">
        <v>105</v>
      </c>
      <c r="C22" s="471"/>
      <c r="D22" s="473" t="s">
        <v>354</v>
      </c>
      <c r="E22" s="473"/>
      <c r="F22" s="472" t="s">
        <v>355</v>
      </c>
      <c r="G22" s="472"/>
      <c r="H22" s="461" t="s">
        <v>142</v>
      </c>
      <c r="I22" s="461"/>
    </row>
    <row r="23" spans="1:9" ht="54.9" customHeight="1">
      <c r="A23" s="161"/>
      <c r="B23" s="491" t="s">
        <v>521</v>
      </c>
      <c r="C23" s="491"/>
      <c r="D23" s="351" t="s">
        <v>108</v>
      </c>
      <c r="E23" s="351"/>
      <c r="F23" s="347" t="str">
        <f>CALENDARIZACION!C23</f>
        <v xml:space="preserve">PASPLOCUP. Porcentaje de avance sobre la elaboración de los Lineamientos para la obtención del Certificado Único Policial </v>
      </c>
      <c r="G23" s="347"/>
      <c r="H23" s="510" t="s">
        <v>508</v>
      </c>
      <c r="I23" s="511"/>
    </row>
    <row r="24" spans="1:9" ht="54.9" customHeight="1">
      <c r="A24" s="161"/>
      <c r="B24" s="491" t="s">
        <v>523</v>
      </c>
      <c r="C24" s="491"/>
      <c r="D24" s="351" t="s">
        <v>108</v>
      </c>
      <c r="E24" s="351"/>
      <c r="F24" s="347" t="str">
        <f>CALENDARIZACION!D23</f>
        <v>PASPLOCUPP. Porcentaje de avance sobre la publicación de los Lineamientos para la obtención del Certificado Único Policial programado</v>
      </c>
      <c r="G24" s="347"/>
      <c r="H24" s="512"/>
      <c r="I24" s="513"/>
    </row>
    <row r="25" spans="1:9" ht="54.9" customHeight="1">
      <c r="A25" s="161"/>
      <c r="B25" s="491" t="s">
        <v>522</v>
      </c>
      <c r="C25" s="491"/>
      <c r="D25" s="351" t="s">
        <v>108</v>
      </c>
      <c r="E25" s="351"/>
      <c r="F25" s="347" t="str">
        <f>CALENDARIZACION!D24</f>
        <v>PASPLOCUPR. Porcentaje de avance sobre la publicación de los Lineamientos para la obtención del Certificado Único Policial realizado..</v>
      </c>
      <c r="G25" s="347"/>
      <c r="H25" s="514"/>
      <c r="I25" s="515"/>
    </row>
    <row r="26" spans="1:9" ht="12.75" customHeight="1">
      <c r="A26" s="161"/>
      <c r="B26" s="470" t="s">
        <v>145</v>
      </c>
      <c r="C26" s="470"/>
      <c r="D26" s="470"/>
      <c r="E26" s="470"/>
      <c r="F26" s="470"/>
      <c r="G26" s="470"/>
      <c r="H26" s="470"/>
      <c r="I26" s="470"/>
    </row>
    <row r="27" spans="1:9" ht="15.75" customHeight="1">
      <c r="A27" s="161"/>
      <c r="B27" s="449" t="s">
        <v>28</v>
      </c>
      <c r="C27" s="449"/>
      <c r="D27" s="449" t="s">
        <v>46</v>
      </c>
      <c r="E27" s="449"/>
      <c r="F27" s="449" t="s">
        <v>47</v>
      </c>
      <c r="G27" s="449"/>
      <c r="H27" s="449"/>
      <c r="I27" s="449"/>
    </row>
    <row r="28" spans="1:9" ht="18" customHeight="1">
      <c r="A28" s="161"/>
      <c r="B28" s="347" t="s">
        <v>100</v>
      </c>
      <c r="C28" s="347"/>
      <c r="D28" s="347" t="s">
        <v>98</v>
      </c>
      <c r="E28" s="347"/>
      <c r="F28" s="347" t="s">
        <v>225</v>
      </c>
      <c r="G28" s="347"/>
      <c r="H28" s="347"/>
      <c r="I28" s="347"/>
    </row>
    <row r="29" spans="1:9" ht="18" customHeight="1">
      <c r="A29" s="161"/>
      <c r="B29" s="449" t="s">
        <v>127</v>
      </c>
      <c r="C29" s="449"/>
      <c r="D29" s="449"/>
      <c r="E29" s="449"/>
      <c r="F29" s="450" t="s">
        <v>130</v>
      </c>
      <c r="G29" s="450"/>
      <c r="H29" s="450"/>
      <c r="I29" s="450"/>
    </row>
    <row r="30" spans="1:9" ht="13.5" customHeight="1">
      <c r="A30" s="161"/>
      <c r="B30" s="347" t="s">
        <v>108</v>
      </c>
      <c r="C30" s="347"/>
      <c r="D30" s="347"/>
      <c r="E30" s="347"/>
      <c r="F30" s="347" t="s">
        <v>201</v>
      </c>
      <c r="G30" s="347"/>
      <c r="H30" s="347"/>
      <c r="I30" s="347"/>
    </row>
    <row r="31" spans="1:9" ht="15.75" customHeight="1">
      <c r="A31" s="161"/>
      <c r="B31" s="467" t="s">
        <v>82</v>
      </c>
      <c r="C31" s="467"/>
      <c r="D31" s="467"/>
      <c r="E31" s="467"/>
      <c r="F31" s="450" t="s">
        <v>131</v>
      </c>
      <c r="G31" s="450"/>
      <c r="H31" s="450"/>
      <c r="I31" s="450"/>
    </row>
    <row r="32" spans="1:9" ht="15.75" customHeight="1">
      <c r="A32" s="161"/>
      <c r="B32" s="347" t="s">
        <v>109</v>
      </c>
      <c r="C32" s="347"/>
      <c r="D32" s="347"/>
      <c r="E32" s="347"/>
      <c r="F32" s="347" t="s">
        <v>110</v>
      </c>
      <c r="G32" s="347"/>
      <c r="H32" s="347"/>
      <c r="I32" s="347"/>
    </row>
    <row r="33" spans="1:10" ht="14.25" customHeight="1">
      <c r="A33" s="161"/>
      <c r="B33" s="469" t="s">
        <v>148</v>
      </c>
      <c r="C33" s="469"/>
      <c r="D33" s="469"/>
      <c r="E33" s="469"/>
      <c r="F33" s="469"/>
      <c r="G33" s="469"/>
      <c r="H33" s="469"/>
      <c r="I33" s="469"/>
    </row>
    <row r="34" spans="1:10" ht="13.5" customHeight="1">
      <c r="A34" s="161"/>
      <c r="B34" s="468" t="s">
        <v>357</v>
      </c>
      <c r="C34" s="468"/>
      <c r="D34" s="468"/>
      <c r="E34" s="468"/>
      <c r="F34" s="451" t="s">
        <v>358</v>
      </c>
      <c r="G34" s="451"/>
      <c r="H34" s="451"/>
      <c r="I34" s="451"/>
    </row>
    <row r="35" spans="1:10" ht="12.75" customHeight="1">
      <c r="A35" s="161"/>
      <c r="B35" s="463" t="s">
        <v>151</v>
      </c>
      <c r="C35" s="463"/>
      <c r="D35" s="462">
        <f>CALENDARIZACION!R23</f>
        <v>1</v>
      </c>
      <c r="E35" s="462"/>
      <c r="F35" s="347" t="s">
        <v>115</v>
      </c>
      <c r="G35" s="347"/>
      <c r="H35" s="466" t="s">
        <v>116</v>
      </c>
      <c r="I35" s="466"/>
    </row>
    <row r="36" spans="1:10" ht="12.75" customHeight="1">
      <c r="A36" s="161"/>
      <c r="B36" s="463" t="s">
        <v>117</v>
      </c>
      <c r="C36" s="463"/>
      <c r="D36" s="351" t="s">
        <v>109</v>
      </c>
      <c r="E36" s="351"/>
      <c r="F36" s="347" t="s">
        <v>356</v>
      </c>
      <c r="G36" s="347"/>
      <c r="H36" s="464" t="s">
        <v>119</v>
      </c>
      <c r="I36" s="464"/>
    </row>
    <row r="37" spans="1:10" ht="12.75" customHeight="1">
      <c r="A37" s="161"/>
      <c r="B37" s="463" t="s">
        <v>49</v>
      </c>
      <c r="C37" s="463"/>
      <c r="D37" s="351" t="s">
        <v>199</v>
      </c>
      <c r="E37" s="351"/>
      <c r="F37" s="347" t="s">
        <v>120</v>
      </c>
      <c r="G37" s="347"/>
      <c r="H37" s="465" t="s">
        <v>121</v>
      </c>
      <c r="I37" s="465"/>
    </row>
    <row r="38" spans="1:10">
      <c r="A38" s="161"/>
      <c r="B38" s="451" t="s">
        <v>366</v>
      </c>
      <c r="C38" s="451"/>
      <c r="D38" s="451"/>
      <c r="E38" s="451"/>
      <c r="F38" s="451"/>
      <c r="G38" s="451"/>
      <c r="H38" s="451"/>
      <c r="I38" s="451"/>
    </row>
    <row r="39" spans="1:10" ht="12.75" customHeight="1">
      <c r="A39" s="161"/>
      <c r="B39" s="461" t="s">
        <v>242</v>
      </c>
      <c r="C39" s="461"/>
      <c r="D39" s="461"/>
      <c r="E39" s="461"/>
      <c r="F39" s="461" t="s">
        <v>50</v>
      </c>
      <c r="G39" s="461"/>
      <c r="H39" s="461" t="s">
        <v>146</v>
      </c>
      <c r="I39" s="461"/>
    </row>
    <row r="40" spans="1:10">
      <c r="A40" s="161"/>
      <c r="B40" s="462">
        <f>D43</f>
        <v>0.5</v>
      </c>
      <c r="C40" s="462"/>
      <c r="D40" s="462"/>
      <c r="E40" s="462"/>
      <c r="F40" s="462">
        <v>2026</v>
      </c>
      <c r="G40" s="462"/>
      <c r="H40" s="347" t="s">
        <v>109</v>
      </c>
      <c r="I40" s="347"/>
    </row>
    <row r="41" spans="1:10">
      <c r="A41" s="161"/>
      <c r="B41" s="448" t="s">
        <v>149</v>
      </c>
      <c r="C41" s="448"/>
      <c r="D41" s="448"/>
      <c r="E41" s="448"/>
      <c r="F41" s="448"/>
      <c r="G41" s="448"/>
      <c r="H41" s="448"/>
      <c r="I41" s="448"/>
    </row>
    <row r="42" spans="1:10" s="49" customFormat="1" ht="38.25" customHeight="1">
      <c r="A42" s="162"/>
      <c r="B42" s="449" t="s">
        <v>123</v>
      </c>
      <c r="C42" s="449"/>
      <c r="D42" s="152" t="s">
        <v>150</v>
      </c>
      <c r="E42" s="160" t="s">
        <v>85</v>
      </c>
      <c r="F42" s="450" t="s">
        <v>86</v>
      </c>
      <c r="G42" s="450"/>
      <c r="H42" s="125" t="s">
        <v>75</v>
      </c>
      <c r="I42" s="125" t="s">
        <v>76</v>
      </c>
    </row>
    <row r="43" spans="1:10" ht="12.75" customHeight="1">
      <c r="A43" s="161"/>
      <c r="B43" s="347" t="s">
        <v>290</v>
      </c>
      <c r="C43" s="347"/>
      <c r="D43" s="127">
        <f>SUM(CALENDARIZACION!F23:H23)</f>
        <v>0.5</v>
      </c>
      <c r="E43" s="128">
        <v>0</v>
      </c>
      <c r="F43" s="498">
        <f>SUM(CALENDARIZACION!F24:H24)</f>
        <v>0.5</v>
      </c>
      <c r="G43" s="498"/>
      <c r="H43" s="155">
        <v>46027</v>
      </c>
      <c r="I43" s="155">
        <v>46111</v>
      </c>
      <c r="J43" s="163"/>
    </row>
    <row r="44" spans="1:10" ht="12.75" customHeight="1">
      <c r="A44" s="161"/>
      <c r="B44" s="347" t="s">
        <v>291</v>
      </c>
      <c r="C44" s="347"/>
      <c r="D44" s="127">
        <f>SUM(CALENDARIZACION!I23:K23)</f>
        <v>0.5</v>
      </c>
      <c r="E44" s="130">
        <v>0</v>
      </c>
      <c r="F44" s="498">
        <f>SUM(CALENDARIZACION!I24:K24)</f>
        <v>0</v>
      </c>
      <c r="G44" s="498"/>
      <c r="H44" s="155"/>
      <c r="I44" s="155"/>
      <c r="J44" s="163"/>
    </row>
    <row r="45" spans="1:10" ht="12.75" customHeight="1">
      <c r="A45" s="161"/>
      <c r="B45" s="347" t="s">
        <v>133</v>
      </c>
      <c r="C45" s="347"/>
      <c r="D45" s="127">
        <f>SUM(CALENDARIZACION!L23:N23)</f>
        <v>0</v>
      </c>
      <c r="E45" s="128">
        <v>0</v>
      </c>
      <c r="F45" s="498">
        <f>SUM(CALENDARIZACION!L24:N24)</f>
        <v>0</v>
      </c>
      <c r="G45" s="498"/>
      <c r="H45" s="155"/>
      <c r="I45" s="155"/>
    </row>
    <row r="46" spans="1:10" ht="12.75" customHeight="1">
      <c r="A46" s="161"/>
      <c r="B46" s="347" t="s">
        <v>292</v>
      </c>
      <c r="C46" s="347"/>
      <c r="D46" s="127">
        <f>SUM(CALENDARIZACION!O23:Q23)</f>
        <v>0</v>
      </c>
      <c r="E46" s="128">
        <v>0</v>
      </c>
      <c r="F46" s="498">
        <f>SUM(CALENDARIZACION!O24:Q24)</f>
        <v>0</v>
      </c>
      <c r="G46" s="498"/>
      <c r="H46" s="155"/>
      <c r="I46" s="155"/>
    </row>
    <row r="47" spans="1:10" ht="29.25" customHeight="1">
      <c r="A47" s="161"/>
      <c r="B47" s="454" t="s">
        <v>362</v>
      </c>
      <c r="C47" s="454"/>
      <c r="D47" s="156">
        <f>F52</f>
        <v>1</v>
      </c>
      <c r="E47" s="156">
        <v>0</v>
      </c>
      <c r="F47" s="455">
        <f>G52</f>
        <v>0.5</v>
      </c>
      <c r="G47" s="455"/>
      <c r="H47" s="126" t="s">
        <v>152</v>
      </c>
      <c r="I47" s="157">
        <f>I52</f>
        <v>0.5</v>
      </c>
    </row>
    <row r="48" spans="1:10">
      <c r="A48" s="499"/>
      <c r="B48" s="499"/>
      <c r="C48" s="499"/>
      <c r="D48" s="499"/>
      <c r="E48" s="499"/>
      <c r="F48" s="499"/>
      <c r="G48" s="499"/>
      <c r="H48" s="499"/>
      <c r="I48" s="499"/>
    </row>
    <row r="49" spans="1:9" ht="22.5" customHeight="1">
      <c r="A49" s="499"/>
      <c r="B49" s="499"/>
      <c r="C49" s="499"/>
      <c r="D49" s="499"/>
      <c r="E49" s="499"/>
      <c r="F49" s="499"/>
      <c r="G49" s="499"/>
      <c r="H49" s="499"/>
      <c r="I49" s="499"/>
    </row>
    <row r="50" spans="1:9" ht="39" customHeight="1">
      <c r="B50" s="485" t="s">
        <v>164</v>
      </c>
      <c r="C50" s="449"/>
      <c r="D50" s="458" t="s">
        <v>52</v>
      </c>
      <c r="E50" s="458"/>
      <c r="F50" s="458" t="s">
        <v>158</v>
      </c>
      <c r="G50" s="458"/>
      <c r="H50" s="458"/>
      <c r="I50" s="458"/>
    </row>
    <row r="51" spans="1:9" ht="33.75" customHeight="1">
      <c r="B51" s="459" t="str">
        <f>D8</f>
        <v>PP1- A2 C1</v>
      </c>
      <c r="C51" s="459"/>
      <c r="D51" s="351" t="str">
        <f>B15</f>
        <v>Lineamientos Certificado Único Policial</v>
      </c>
      <c r="E51" s="351"/>
      <c r="F51" s="135" t="s">
        <v>159</v>
      </c>
      <c r="G51" s="126" t="s">
        <v>160</v>
      </c>
      <c r="H51" s="135" t="s">
        <v>67</v>
      </c>
      <c r="I51" s="136" t="s">
        <v>68</v>
      </c>
    </row>
    <row r="52" spans="1:9" ht="30" customHeight="1">
      <c r="B52" s="459"/>
      <c r="C52" s="459"/>
      <c r="D52" s="351"/>
      <c r="E52" s="351"/>
      <c r="F52" s="158">
        <f>CALENDARIZACION!S23</f>
        <v>1</v>
      </c>
      <c r="G52" s="129">
        <f>CALENDARIZACION!S24</f>
        <v>0.5</v>
      </c>
      <c r="H52" s="158">
        <f>CALENDARIZACION!T23</f>
        <v>0.5</v>
      </c>
      <c r="I52" s="159">
        <f>CALENDARIZACION!U23</f>
        <v>0.5</v>
      </c>
    </row>
    <row r="53" spans="1:9" ht="20.25" customHeight="1">
      <c r="A53" s="164">
        <v>1</v>
      </c>
      <c r="B53" s="527"/>
      <c r="C53" s="528"/>
      <c r="D53" s="528"/>
      <c r="E53" s="528"/>
      <c r="F53" s="528"/>
      <c r="G53" s="528"/>
      <c r="H53" s="528"/>
      <c r="I53" s="529"/>
    </row>
    <row r="54" spans="1:9">
      <c r="A54" s="164">
        <v>1</v>
      </c>
      <c r="B54" s="516"/>
      <c r="C54" s="499"/>
      <c r="D54" s="499"/>
      <c r="E54" s="499"/>
      <c r="F54" s="499"/>
      <c r="G54" s="499"/>
      <c r="H54" s="499"/>
      <c r="I54" s="530"/>
    </row>
    <row r="55" spans="1:9">
      <c r="A55" s="164">
        <v>1</v>
      </c>
      <c r="B55" s="516"/>
      <c r="C55" s="499"/>
      <c r="D55" s="499"/>
      <c r="E55" s="499"/>
      <c r="F55" s="499"/>
      <c r="G55" s="499"/>
      <c r="H55" s="499"/>
      <c r="I55" s="530"/>
    </row>
    <row r="56" spans="1:9">
      <c r="A56" s="164">
        <v>1</v>
      </c>
      <c r="B56" s="516"/>
      <c r="C56" s="499"/>
      <c r="D56" s="499"/>
      <c r="E56" s="499"/>
      <c r="F56" s="499"/>
      <c r="G56" s="499"/>
      <c r="H56" s="499"/>
      <c r="I56" s="530"/>
    </row>
    <row r="57" spans="1:9">
      <c r="A57" s="164">
        <v>1</v>
      </c>
      <c r="B57" s="516"/>
      <c r="C57" s="499"/>
      <c r="D57" s="499"/>
      <c r="E57" s="499"/>
      <c r="F57" s="499"/>
      <c r="G57" s="499"/>
      <c r="H57" s="499"/>
      <c r="I57" s="530"/>
    </row>
    <row r="58" spans="1:9">
      <c r="A58" s="164">
        <v>1</v>
      </c>
      <c r="B58" s="516"/>
      <c r="C58" s="499"/>
      <c r="D58" s="499"/>
      <c r="E58" s="499"/>
      <c r="F58" s="499"/>
      <c r="G58" s="499"/>
      <c r="H58" s="499"/>
      <c r="I58" s="530"/>
    </row>
    <row r="59" spans="1:9">
      <c r="A59" s="164">
        <v>1</v>
      </c>
      <c r="B59" s="516"/>
      <c r="C59" s="499"/>
      <c r="D59" s="499"/>
      <c r="E59" s="499"/>
      <c r="F59" s="499"/>
      <c r="G59" s="499"/>
      <c r="H59" s="499"/>
      <c r="I59" s="530"/>
    </row>
    <row r="60" spans="1:9">
      <c r="A60" s="164">
        <v>1</v>
      </c>
      <c r="B60" s="516"/>
      <c r="C60" s="499"/>
      <c r="D60" s="499"/>
      <c r="E60" s="499"/>
      <c r="F60" s="499"/>
      <c r="G60" s="499"/>
      <c r="H60" s="499"/>
      <c r="I60" s="530"/>
    </row>
    <row r="61" spans="1:9">
      <c r="A61" s="164">
        <v>1</v>
      </c>
      <c r="B61" s="516"/>
      <c r="C61" s="499"/>
      <c r="D61" s="499"/>
      <c r="E61" s="499"/>
      <c r="F61" s="499"/>
      <c r="G61" s="499"/>
      <c r="H61" s="499"/>
      <c r="I61" s="530"/>
    </row>
    <row r="62" spans="1:9">
      <c r="A62" s="164">
        <v>1</v>
      </c>
      <c r="B62" s="516"/>
      <c r="C62" s="499"/>
      <c r="D62" s="499"/>
      <c r="E62" s="499"/>
      <c r="F62" s="499"/>
      <c r="G62" s="499"/>
      <c r="H62" s="499"/>
      <c r="I62" s="530"/>
    </row>
    <row r="63" spans="1:9">
      <c r="A63" s="164">
        <v>1</v>
      </c>
      <c r="B63" s="516"/>
      <c r="C63" s="499"/>
      <c r="D63" s="499"/>
      <c r="E63" s="499"/>
      <c r="F63" s="499"/>
      <c r="G63" s="499"/>
      <c r="H63" s="499"/>
      <c r="I63" s="530"/>
    </row>
    <row r="64" spans="1:9">
      <c r="A64" s="164">
        <v>1</v>
      </c>
      <c r="B64" s="516"/>
      <c r="C64" s="499"/>
      <c r="D64" s="499"/>
      <c r="E64" s="499"/>
      <c r="F64" s="499"/>
      <c r="G64" s="499"/>
      <c r="H64" s="499"/>
      <c r="I64" s="530"/>
    </row>
    <row r="65" spans="1:9">
      <c r="A65" s="164">
        <v>1</v>
      </c>
      <c r="B65" s="516"/>
      <c r="C65" s="499"/>
      <c r="D65" s="499"/>
      <c r="E65" s="499"/>
      <c r="F65" s="499"/>
      <c r="G65" s="499"/>
      <c r="H65" s="499"/>
      <c r="I65" s="530"/>
    </row>
    <row r="66" spans="1:9">
      <c r="A66" s="164">
        <v>1</v>
      </c>
      <c r="B66" s="516"/>
      <c r="C66" s="499"/>
      <c r="D66" s="499"/>
      <c r="E66" s="499"/>
      <c r="F66" s="499"/>
      <c r="G66" s="499"/>
      <c r="H66" s="499"/>
      <c r="I66" s="530"/>
    </row>
    <row r="67" spans="1:9">
      <c r="A67" s="164">
        <v>1</v>
      </c>
      <c r="B67" s="516"/>
      <c r="C67" s="499"/>
      <c r="D67" s="499"/>
      <c r="E67" s="499"/>
      <c r="F67" s="499"/>
      <c r="G67" s="499"/>
      <c r="H67" s="499"/>
      <c r="I67" s="530"/>
    </row>
    <row r="68" spans="1:9" ht="17.25" customHeight="1">
      <c r="A68" s="164">
        <v>1</v>
      </c>
      <c r="B68" s="531"/>
      <c r="C68" s="532"/>
      <c r="D68" s="532"/>
      <c r="E68" s="532"/>
      <c r="F68" s="532"/>
      <c r="G68" s="532"/>
      <c r="H68" s="532"/>
      <c r="I68" s="533"/>
    </row>
    <row r="69" spans="1:9">
      <c r="A69" s="164">
        <v>1</v>
      </c>
      <c r="B69" s="534" t="s">
        <v>294</v>
      </c>
      <c r="C69" s="535"/>
      <c r="D69" s="535"/>
      <c r="E69" s="535"/>
      <c r="F69" s="535"/>
      <c r="G69" s="535"/>
      <c r="H69" s="535"/>
      <c r="I69" s="536"/>
    </row>
    <row r="70" spans="1:9">
      <c r="A70" s="164">
        <v>1</v>
      </c>
      <c r="B70" s="537"/>
      <c r="C70" s="538"/>
      <c r="D70" s="538"/>
      <c r="E70" s="538"/>
      <c r="F70" s="538"/>
      <c r="G70" s="538"/>
      <c r="H70" s="538"/>
      <c r="I70" s="539"/>
    </row>
    <row r="71" spans="1:9" ht="12.75" customHeight="1">
      <c r="A71" s="164">
        <v>1</v>
      </c>
      <c r="B71" s="521" t="s">
        <v>290</v>
      </c>
      <c r="C71" s="522"/>
      <c r="D71" s="523"/>
      <c r="E71" s="501">
        <f>F43/D43</f>
        <v>1</v>
      </c>
      <c r="F71" s="502"/>
      <c r="G71" s="502"/>
      <c r="H71" s="502"/>
      <c r="I71" s="503"/>
    </row>
    <row r="72" spans="1:9" ht="12.75" customHeight="1">
      <c r="A72" s="164">
        <v>1</v>
      </c>
      <c r="B72" s="524"/>
      <c r="C72" s="525"/>
      <c r="D72" s="526"/>
      <c r="E72" s="504"/>
      <c r="F72" s="505"/>
      <c r="G72" s="505"/>
      <c r="H72" s="505"/>
      <c r="I72" s="506"/>
    </row>
    <row r="73" spans="1:9" ht="12.75" customHeight="1">
      <c r="B73" s="521" t="s">
        <v>291</v>
      </c>
      <c r="C73" s="522"/>
      <c r="D73" s="523"/>
      <c r="E73" s="501">
        <f>F44/D44</f>
        <v>0</v>
      </c>
      <c r="F73" s="502"/>
      <c r="G73" s="502"/>
      <c r="H73" s="502"/>
      <c r="I73" s="503"/>
    </row>
    <row r="74" spans="1:9" ht="12.75" customHeight="1">
      <c r="B74" s="524"/>
      <c r="C74" s="525"/>
      <c r="D74" s="526"/>
      <c r="E74" s="504"/>
      <c r="F74" s="505"/>
      <c r="G74" s="505"/>
      <c r="H74" s="505"/>
      <c r="I74" s="506"/>
    </row>
    <row r="75" spans="1:9" ht="12.75" customHeight="1">
      <c r="B75" s="521" t="s">
        <v>133</v>
      </c>
      <c r="C75" s="522"/>
      <c r="D75" s="523"/>
      <c r="E75" s="501" t="e">
        <f>F45/D45</f>
        <v>#DIV/0!</v>
      </c>
      <c r="F75" s="502"/>
      <c r="G75" s="502"/>
      <c r="H75" s="502"/>
      <c r="I75" s="503"/>
    </row>
    <row r="76" spans="1:9" ht="12.75" customHeight="1">
      <c r="B76" s="524"/>
      <c r="C76" s="525"/>
      <c r="D76" s="526"/>
      <c r="E76" s="504"/>
      <c r="F76" s="505"/>
      <c r="G76" s="505"/>
      <c r="H76" s="505"/>
      <c r="I76" s="506"/>
    </row>
    <row r="77" spans="1:9" ht="12.75" customHeight="1">
      <c r="B77" s="521" t="s">
        <v>292</v>
      </c>
      <c r="C77" s="522"/>
      <c r="D77" s="523"/>
      <c r="E77" s="501" t="e">
        <f>F46/D46</f>
        <v>#DIV/0!</v>
      </c>
      <c r="F77" s="502"/>
      <c r="G77" s="502"/>
      <c r="H77" s="502"/>
      <c r="I77" s="503"/>
    </row>
    <row r="78" spans="1:9" ht="12.75" customHeight="1">
      <c r="B78" s="524"/>
      <c r="C78" s="525"/>
      <c r="D78" s="526"/>
      <c r="E78" s="504"/>
      <c r="F78" s="505"/>
      <c r="G78" s="505"/>
      <c r="H78" s="505"/>
      <c r="I78" s="506"/>
    </row>
    <row r="79" spans="1:9">
      <c r="B79" s="518"/>
      <c r="C79" s="518"/>
      <c r="D79" s="518"/>
      <c r="E79" s="518"/>
      <c r="F79" s="518"/>
      <c r="G79" s="518"/>
      <c r="H79" s="518"/>
      <c r="I79" s="518"/>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40" zoomScaleNormal="100" zoomScaleSheetLayoutView="100" workbookViewId="0">
      <selection activeCell="B40" sqref="B40:E40"/>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s="165" customFormat="1" ht="60"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299</v>
      </c>
      <c r="E8" s="520"/>
      <c r="F8" s="485" t="s">
        <v>44</v>
      </c>
      <c r="G8" s="485"/>
      <c r="H8" s="347" t="s">
        <v>392</v>
      </c>
      <c r="I8" s="347"/>
    </row>
    <row r="9" spans="2:9" ht="12.75" customHeight="1">
      <c r="B9" s="469" t="s">
        <v>89</v>
      </c>
      <c r="C9" s="469"/>
      <c r="D9" s="469"/>
      <c r="E9" s="469"/>
      <c r="F9" s="469"/>
      <c r="G9" s="469"/>
      <c r="H9" s="469"/>
      <c r="I9" s="469"/>
    </row>
    <row r="10" spans="2:9" ht="96.7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03.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483" t="s">
        <v>364</v>
      </c>
      <c r="C13" s="483"/>
      <c r="D13" s="483"/>
      <c r="E13" s="483"/>
      <c r="F13" s="483"/>
      <c r="G13" s="483"/>
      <c r="H13" s="483"/>
      <c r="I13" s="483"/>
    </row>
    <row r="14" spans="2:9">
      <c r="B14" s="449" t="s">
        <v>45</v>
      </c>
      <c r="C14" s="449"/>
      <c r="D14" s="449"/>
      <c r="E14" s="449"/>
      <c r="F14" s="449"/>
      <c r="G14" s="449"/>
      <c r="H14" s="449"/>
      <c r="I14" s="449"/>
    </row>
    <row r="15" spans="2:9">
      <c r="B15" s="484" t="str">
        <f>CALENDARIZACION!B26</f>
        <v>Elaboración del documento de Manual de Organización</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MIR'!C20</f>
        <v xml:space="preserve">Garantizar la autenticidad y la validez de las identidades de los funcionarios y empleados de la seguridad pública, así como la seguridad y la confiabilidad de la información contenida en ellas. </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CALENDARIZACION!E26</f>
        <v>PASPMO=(PASPMOP/PASPMOR)*100%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491" t="s">
        <v>524</v>
      </c>
      <c r="C23" s="491"/>
      <c r="D23" s="351" t="s">
        <v>108</v>
      </c>
      <c r="E23" s="351"/>
      <c r="F23" s="347" t="str">
        <f>CALENDARIZACION!C26</f>
        <v>PASPMO. Porcentaje de avance sobre la publicación del Manual de Organización</v>
      </c>
      <c r="G23" s="347"/>
      <c r="H23" s="510" t="s">
        <v>508</v>
      </c>
      <c r="I23" s="511"/>
    </row>
    <row r="24" spans="2:9" ht="47.25" customHeight="1">
      <c r="B24" s="491" t="s">
        <v>526</v>
      </c>
      <c r="C24" s="491"/>
      <c r="D24" s="351" t="s">
        <v>108</v>
      </c>
      <c r="E24" s="351"/>
      <c r="F24" s="347" t="str">
        <f>CALENDARIZACION!D26</f>
        <v>PASPMOP. Porcentaje de avance sobre la publicación del Manual de Organización programado .</v>
      </c>
      <c r="G24" s="347"/>
      <c r="H24" s="512"/>
      <c r="I24" s="513"/>
    </row>
    <row r="25" spans="2:9" ht="56.25" customHeight="1">
      <c r="B25" s="491" t="s">
        <v>525</v>
      </c>
      <c r="C25" s="491"/>
      <c r="D25" s="351" t="s">
        <v>108</v>
      </c>
      <c r="E25" s="351"/>
      <c r="F25" s="347" t="str">
        <f>CALENDARIZACION!D27</f>
        <v>PASPMOR. Porcentaje de avance sobre la publicación del Manual de Organización realizado.</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347" t="s">
        <v>108</v>
      </c>
      <c r="C30" s="347"/>
      <c r="D30" s="347"/>
      <c r="E30" s="347"/>
      <c r="F30" s="347" t="s">
        <v>201</v>
      </c>
      <c r="G30" s="347"/>
      <c r="H30" s="347"/>
      <c r="I30" s="347"/>
    </row>
    <row r="31" spans="2:9" ht="15.75" customHeight="1">
      <c r="B31" s="467" t="s">
        <v>82</v>
      </c>
      <c r="C31" s="468"/>
      <c r="D31" s="468"/>
      <c r="E31" s="468"/>
      <c r="F31" s="450" t="s">
        <v>131</v>
      </c>
      <c r="G31" s="451"/>
      <c r="H31" s="451"/>
      <c r="I31" s="451"/>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463" t="s">
        <v>151</v>
      </c>
      <c r="C35" s="463"/>
      <c r="D35" s="462">
        <f>CALENDARIZACION!R26</f>
        <v>1</v>
      </c>
      <c r="E35" s="462"/>
      <c r="F35" s="347" t="s">
        <v>115</v>
      </c>
      <c r="G35" s="347"/>
      <c r="H35" s="466" t="s">
        <v>116</v>
      </c>
      <c r="I35" s="466"/>
    </row>
    <row r="36" spans="1:10">
      <c r="B36" s="463" t="s">
        <v>117</v>
      </c>
      <c r="C36" s="463"/>
      <c r="D36" s="351" t="s">
        <v>109</v>
      </c>
      <c r="E36" s="351"/>
      <c r="F36" s="347" t="s">
        <v>356</v>
      </c>
      <c r="G36" s="347"/>
      <c r="H36" s="464" t="s">
        <v>119</v>
      </c>
      <c r="I36" s="464"/>
    </row>
    <row r="37" spans="1:10">
      <c r="B37" s="463" t="s">
        <v>49</v>
      </c>
      <c r="C37" s="463"/>
      <c r="D37" s="351" t="s">
        <v>200</v>
      </c>
      <c r="E37" s="351"/>
      <c r="F37" s="347" t="s">
        <v>120</v>
      </c>
      <c r="G37" s="347"/>
      <c r="H37" s="465" t="s">
        <v>121</v>
      </c>
      <c r="I37" s="465"/>
    </row>
    <row r="38" spans="1:10">
      <c r="B38" s="451" t="s">
        <v>366</v>
      </c>
      <c r="C38" s="451"/>
      <c r="D38" s="451"/>
      <c r="E38" s="451"/>
      <c r="F38" s="451"/>
      <c r="G38" s="451"/>
      <c r="H38" s="451"/>
      <c r="I38" s="451"/>
    </row>
    <row r="39" spans="1:10">
      <c r="B39" s="461" t="s">
        <v>242</v>
      </c>
      <c r="C39" s="461"/>
      <c r="D39" s="461"/>
      <c r="E39" s="461"/>
      <c r="F39" s="461" t="s">
        <v>50</v>
      </c>
      <c r="G39" s="461"/>
      <c r="H39" s="461" t="s">
        <v>146</v>
      </c>
      <c r="I39" s="461"/>
    </row>
    <row r="40" spans="1:10">
      <c r="B40" s="462">
        <f>D43</f>
        <v>0.5</v>
      </c>
      <c r="C40" s="462"/>
      <c r="D40" s="462"/>
      <c r="E40" s="462"/>
      <c r="F40" s="462">
        <v>2026</v>
      </c>
      <c r="G40" s="462"/>
      <c r="H40" s="347" t="s">
        <v>109</v>
      </c>
      <c r="I40" s="347"/>
    </row>
    <row r="41" spans="1:10">
      <c r="B41" s="448" t="s">
        <v>149</v>
      </c>
      <c r="C41" s="448"/>
      <c r="D41" s="448"/>
      <c r="E41" s="448"/>
      <c r="F41" s="448"/>
      <c r="G41" s="448"/>
      <c r="H41" s="448"/>
      <c r="I41" s="448"/>
    </row>
    <row r="42" spans="1:10" s="49" customFormat="1" ht="22.8">
      <c r="B42" s="449" t="s">
        <v>123</v>
      </c>
      <c r="C42" s="449"/>
      <c r="D42" s="152" t="s">
        <v>150</v>
      </c>
      <c r="E42" s="160" t="s">
        <v>85</v>
      </c>
      <c r="F42" s="450" t="s">
        <v>86</v>
      </c>
      <c r="G42" s="451"/>
      <c r="H42" s="125" t="s">
        <v>75</v>
      </c>
      <c r="I42" s="125" t="s">
        <v>76</v>
      </c>
    </row>
    <row r="43" spans="1:10">
      <c r="B43" s="347" t="s">
        <v>290</v>
      </c>
      <c r="C43" s="347"/>
      <c r="D43" s="127">
        <f>SUM(CALENDARIZACION!F26:H26)</f>
        <v>0.5</v>
      </c>
      <c r="E43" s="128">
        <v>0</v>
      </c>
      <c r="F43" s="498">
        <f>SUM(CALENDARIZACION!F27:H27)</f>
        <v>0.5</v>
      </c>
      <c r="G43" s="498"/>
      <c r="H43" s="155">
        <v>46027</v>
      </c>
      <c r="I43" s="155">
        <v>46111</v>
      </c>
      <c r="J43" s="163"/>
    </row>
    <row r="44" spans="1:10">
      <c r="B44" s="347" t="s">
        <v>291</v>
      </c>
      <c r="C44" s="347"/>
      <c r="D44" s="127">
        <f>SUM(CALENDARIZACION!I26:K26)</f>
        <v>0.5</v>
      </c>
      <c r="E44" s="130">
        <v>0</v>
      </c>
      <c r="F44" s="498">
        <f>SUM(CALENDARIZACION!I27:K27)</f>
        <v>0</v>
      </c>
      <c r="G44" s="498"/>
      <c r="H44" s="155"/>
      <c r="I44" s="155"/>
      <c r="J44" s="163"/>
    </row>
    <row r="45" spans="1:10">
      <c r="B45" s="347" t="s">
        <v>133</v>
      </c>
      <c r="C45" s="347"/>
      <c r="D45" s="127">
        <f>SUM(CALENDARIZACION!L26:N26)</f>
        <v>0</v>
      </c>
      <c r="E45" s="128">
        <v>0</v>
      </c>
      <c r="F45" s="498">
        <f>SUM(CALENDARIZACION!L27:N27)</f>
        <v>0</v>
      </c>
      <c r="G45" s="498"/>
      <c r="H45" s="155"/>
      <c r="I45" s="155"/>
    </row>
    <row r="46" spans="1:10">
      <c r="B46" s="347" t="s">
        <v>292</v>
      </c>
      <c r="C46" s="347"/>
      <c r="D46" s="127">
        <f>SUM(CALENDARIZACION!O26:Q26)</f>
        <v>0</v>
      </c>
      <c r="E46" s="128">
        <v>0</v>
      </c>
      <c r="F46" s="498">
        <f>SUM(CALENDARIZACION!O27:Q27)</f>
        <v>0</v>
      </c>
      <c r="G46" s="498"/>
      <c r="H46" s="155"/>
      <c r="I46" s="155"/>
    </row>
    <row r="47" spans="1:10">
      <c r="B47" s="454" t="s">
        <v>362</v>
      </c>
      <c r="C47" s="454"/>
      <c r="D47" s="156">
        <f>F52</f>
        <v>1</v>
      </c>
      <c r="E47" s="156">
        <v>0</v>
      </c>
      <c r="F47" s="455">
        <f>G52</f>
        <v>0.5</v>
      </c>
      <c r="G47" s="455"/>
      <c r="H47" s="126" t="s">
        <v>152</v>
      </c>
      <c r="I47" s="157">
        <f>I52</f>
        <v>0.5</v>
      </c>
    </row>
    <row r="48" spans="1:10">
      <c r="A48" s="499"/>
      <c r="B48" s="499"/>
      <c r="C48" s="499"/>
      <c r="D48" s="499"/>
      <c r="E48" s="499"/>
      <c r="F48" s="499"/>
      <c r="G48" s="499"/>
      <c r="H48" s="499"/>
      <c r="I48" s="499"/>
    </row>
    <row r="49" spans="1:9" ht="22.5" customHeight="1">
      <c r="A49" s="499"/>
      <c r="B49" s="499"/>
      <c r="C49" s="499"/>
      <c r="D49" s="499"/>
      <c r="E49" s="499"/>
      <c r="F49" s="499"/>
      <c r="G49" s="499"/>
      <c r="H49" s="499"/>
      <c r="I49" s="499"/>
    </row>
    <row r="50" spans="1:9" ht="39" customHeight="1">
      <c r="B50" s="485" t="s">
        <v>164</v>
      </c>
      <c r="C50" s="449"/>
      <c r="D50" s="458" t="s">
        <v>52</v>
      </c>
      <c r="E50" s="458"/>
      <c r="F50" s="458" t="s">
        <v>158</v>
      </c>
      <c r="G50" s="458"/>
      <c r="H50" s="458"/>
      <c r="I50" s="458"/>
    </row>
    <row r="51" spans="1:9" ht="33.75" customHeight="1">
      <c r="B51" s="540" t="str">
        <f>D8</f>
        <v>PP1- A3 C1</v>
      </c>
      <c r="C51" s="540"/>
      <c r="D51" s="351" t="str">
        <f>B15</f>
        <v>Elaboración del documento de Manual de Organización</v>
      </c>
      <c r="E51" s="351"/>
      <c r="F51" s="135" t="s">
        <v>159</v>
      </c>
      <c r="G51" s="126" t="s">
        <v>160</v>
      </c>
      <c r="H51" s="135" t="s">
        <v>67</v>
      </c>
      <c r="I51" s="136" t="s">
        <v>68</v>
      </c>
    </row>
    <row r="52" spans="1:9" ht="30" customHeight="1">
      <c r="B52" s="540"/>
      <c r="C52" s="540"/>
      <c r="D52" s="351"/>
      <c r="E52" s="351"/>
      <c r="F52" s="158">
        <f>CALENDARIZACION!S26</f>
        <v>1</v>
      </c>
      <c r="G52" s="129">
        <f>CALENDARIZACION!S27</f>
        <v>0.5</v>
      </c>
      <c r="H52" s="158">
        <f>CALENDARIZACION!T26</f>
        <v>0.5</v>
      </c>
      <c r="I52" s="159">
        <f>CALENDARIZACION!U26</f>
        <v>0.5</v>
      </c>
    </row>
    <row r="53" spans="1:9" ht="20.25" customHeight="1">
      <c r="A53" s="164">
        <v>1</v>
      </c>
      <c r="B53" s="350"/>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1</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t="e">
        <f>F45/D45</f>
        <v>#DIV/0!</v>
      </c>
      <c r="F75" s="508"/>
      <c r="G75" s="508"/>
      <c r="H75" s="508"/>
      <c r="I75" s="508"/>
    </row>
    <row r="76" spans="1:9" ht="12.75" customHeight="1">
      <c r="B76" s="500"/>
      <c r="C76" s="500"/>
      <c r="D76" s="500"/>
      <c r="E76" s="508"/>
      <c r="F76" s="508"/>
      <c r="G76" s="508"/>
      <c r="H76" s="508"/>
      <c r="I76" s="508"/>
    </row>
    <row r="77" spans="1:9">
      <c r="B77" s="500" t="s">
        <v>292</v>
      </c>
      <c r="C77" s="500"/>
      <c r="D77" s="500"/>
      <c r="E77" s="508" t="e">
        <f>F46/D46</f>
        <v>#DIV/0!</v>
      </c>
      <c r="F77" s="508"/>
      <c r="G77" s="508"/>
      <c r="H77" s="508"/>
      <c r="I77" s="508"/>
    </row>
    <row r="78" spans="1:9">
      <c r="B78" s="500"/>
      <c r="C78" s="500"/>
      <c r="D78" s="500"/>
      <c r="E78" s="508"/>
      <c r="F78" s="508"/>
      <c r="G78" s="508"/>
      <c r="H78" s="508"/>
      <c r="I78" s="508"/>
    </row>
    <row r="79" spans="1:9">
      <c r="B79" s="518"/>
      <c r="C79" s="518"/>
      <c r="D79" s="518"/>
      <c r="E79" s="518"/>
      <c r="F79" s="518"/>
      <c r="G79" s="518"/>
      <c r="H79" s="518"/>
      <c r="I79" s="518"/>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52" zoomScaleNormal="100" workbookViewId="0">
      <selection activeCell="I52" sqref="I52"/>
    </sheetView>
  </sheetViews>
  <sheetFormatPr baseColWidth="10" defaultColWidth="12" defaultRowHeight="13.2"/>
  <cols>
    <col min="1" max="1" width="4.33203125" style="144" customWidth="1"/>
    <col min="2" max="2" width="15.77734375" style="167" customWidth="1"/>
    <col min="3" max="3" width="15.77734375" style="142" customWidth="1"/>
    <col min="4" max="9" width="17.77734375" style="142" customWidth="1"/>
    <col min="10" max="16384" width="12" style="142"/>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300</v>
      </c>
      <c r="E8" s="520"/>
      <c r="F8" s="485" t="s">
        <v>44</v>
      </c>
      <c r="G8" s="485"/>
      <c r="H8" s="347" t="s">
        <v>392</v>
      </c>
      <c r="I8" s="347"/>
    </row>
    <row r="9" spans="2:9" ht="12.75" customHeight="1">
      <c r="B9" s="469" t="s">
        <v>89</v>
      </c>
      <c r="C9" s="469"/>
      <c r="D9" s="469"/>
      <c r="E9" s="469"/>
      <c r="F9" s="469"/>
      <c r="G9" s="469"/>
      <c r="H9" s="469"/>
      <c r="I9" s="469"/>
    </row>
    <row r="10" spans="2:9" ht="94.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96.7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483" t="s">
        <v>364</v>
      </c>
      <c r="C13" s="483"/>
      <c r="D13" s="483"/>
      <c r="E13" s="483"/>
      <c r="F13" s="483"/>
      <c r="G13" s="483"/>
      <c r="H13" s="483"/>
      <c r="I13" s="483"/>
    </row>
    <row r="14" spans="2:9">
      <c r="B14" s="449" t="s">
        <v>45</v>
      </c>
      <c r="C14" s="449"/>
      <c r="D14" s="449"/>
      <c r="E14" s="449"/>
      <c r="F14" s="449"/>
      <c r="G14" s="449"/>
      <c r="H14" s="449"/>
      <c r="I14" s="449"/>
    </row>
    <row r="15" spans="2:9">
      <c r="B15" s="484" t="str">
        <f>CALENDARIZACION!B29</f>
        <v>Elaboración del documento de Manual de Procedimientos de la Dirección de Seguridad publica</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MIR'!C21</f>
        <v>Capacitación y formación a los profesionales del sistema de justicia penal, con el fin de mejorar su capacidad para aplicar la ley de manera efectiva y justa.</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CALENDARIZACION!E29</f>
        <v>PAPMP=(PAPMPP/PAPMPR)*100%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491" t="s">
        <v>527</v>
      </c>
      <c r="C23" s="491"/>
      <c r="D23" s="351" t="s">
        <v>108</v>
      </c>
      <c r="E23" s="351"/>
      <c r="F23" s="347" t="str">
        <f>CALENDARIZACION!C29</f>
        <v>PAPMP. Porcentaje de avance en la publicación del Manual de procedimientos</v>
      </c>
      <c r="G23" s="347"/>
      <c r="H23" s="510" t="s">
        <v>508</v>
      </c>
      <c r="I23" s="511"/>
    </row>
    <row r="24" spans="2:9" ht="47.25" customHeight="1">
      <c r="B24" s="491" t="s">
        <v>529</v>
      </c>
      <c r="C24" s="491"/>
      <c r="D24" s="351" t="s">
        <v>108</v>
      </c>
      <c r="E24" s="351"/>
      <c r="F24" s="347" t="str">
        <f>CALENDARIZACION!D29</f>
        <v>PAPMPP. Porcentaje de avance en la publicación del Manual de procedimientos programado</v>
      </c>
      <c r="G24" s="347"/>
      <c r="H24" s="512"/>
      <c r="I24" s="513"/>
    </row>
    <row r="25" spans="2:9" ht="66" customHeight="1">
      <c r="B25" s="491" t="s">
        <v>528</v>
      </c>
      <c r="C25" s="491"/>
      <c r="D25" s="351" t="s">
        <v>108</v>
      </c>
      <c r="E25" s="351"/>
      <c r="F25" s="347" t="str">
        <f>CALENDARIZACION!D30</f>
        <v>PAPMPR. Porcentaje de avance en la publicación del Manual de procedimientos realizado</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347" t="s">
        <v>108</v>
      </c>
      <c r="C30" s="347"/>
      <c r="D30" s="347"/>
      <c r="E30" s="347"/>
      <c r="F30" s="347" t="s">
        <v>201</v>
      </c>
      <c r="G30" s="347"/>
      <c r="H30" s="347"/>
      <c r="I30" s="347"/>
    </row>
    <row r="31" spans="2:9" ht="15.75" customHeight="1">
      <c r="B31" s="467" t="s">
        <v>82</v>
      </c>
      <c r="C31" s="468"/>
      <c r="D31" s="468"/>
      <c r="E31" s="468"/>
      <c r="F31" s="450" t="s">
        <v>131</v>
      </c>
      <c r="G31" s="451"/>
      <c r="H31" s="451"/>
      <c r="I31" s="451"/>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463" t="s">
        <v>151</v>
      </c>
      <c r="C35" s="463"/>
      <c r="D35" s="462">
        <f>CALENDARIZACION!R29</f>
        <v>1</v>
      </c>
      <c r="E35" s="462"/>
      <c r="F35" s="347" t="s">
        <v>115</v>
      </c>
      <c r="G35" s="347"/>
      <c r="H35" s="466" t="s">
        <v>116</v>
      </c>
      <c r="I35" s="466"/>
    </row>
    <row r="36" spans="1:10">
      <c r="B36" s="463" t="s">
        <v>117</v>
      </c>
      <c r="C36" s="463"/>
      <c r="D36" s="351" t="s">
        <v>109</v>
      </c>
      <c r="E36" s="351"/>
      <c r="F36" s="347" t="s">
        <v>356</v>
      </c>
      <c r="G36" s="347"/>
      <c r="H36" s="464" t="s">
        <v>119</v>
      </c>
      <c r="I36" s="464"/>
    </row>
    <row r="37" spans="1:10">
      <c r="B37" s="463" t="s">
        <v>49</v>
      </c>
      <c r="C37" s="463"/>
      <c r="D37" s="351" t="s">
        <v>200</v>
      </c>
      <c r="E37" s="351"/>
      <c r="F37" s="347" t="s">
        <v>120</v>
      </c>
      <c r="G37" s="347"/>
      <c r="H37" s="465" t="s">
        <v>121</v>
      </c>
      <c r="I37" s="465"/>
    </row>
    <row r="38" spans="1:10">
      <c r="B38" s="451" t="s">
        <v>366</v>
      </c>
      <c r="C38" s="451"/>
      <c r="D38" s="451"/>
      <c r="E38" s="451"/>
      <c r="F38" s="451"/>
      <c r="G38" s="451"/>
      <c r="H38" s="451"/>
      <c r="I38" s="451"/>
    </row>
    <row r="39" spans="1:10">
      <c r="B39" s="461" t="s">
        <v>242</v>
      </c>
      <c r="C39" s="461"/>
      <c r="D39" s="461"/>
      <c r="E39" s="461"/>
      <c r="F39" s="461" t="s">
        <v>50</v>
      </c>
      <c r="G39" s="461"/>
      <c r="H39" s="461" t="s">
        <v>146</v>
      </c>
      <c r="I39" s="461"/>
    </row>
    <row r="40" spans="1:10">
      <c r="B40" s="462">
        <f>D43</f>
        <v>0.5</v>
      </c>
      <c r="C40" s="462"/>
      <c r="D40" s="462"/>
      <c r="E40" s="462"/>
      <c r="F40" s="462">
        <v>2026</v>
      </c>
      <c r="G40" s="462"/>
      <c r="H40" s="347" t="s">
        <v>109</v>
      </c>
      <c r="I40" s="347"/>
    </row>
    <row r="41" spans="1:10">
      <c r="B41" s="448" t="s">
        <v>149</v>
      </c>
      <c r="C41" s="448"/>
      <c r="D41" s="448"/>
      <c r="E41" s="448"/>
      <c r="F41" s="448"/>
      <c r="G41" s="448"/>
      <c r="H41" s="448"/>
      <c r="I41" s="448"/>
    </row>
    <row r="42" spans="1:10" ht="22.8">
      <c r="B42" s="449" t="s">
        <v>123</v>
      </c>
      <c r="C42" s="449"/>
      <c r="D42" s="152" t="s">
        <v>150</v>
      </c>
      <c r="E42" s="160" t="s">
        <v>85</v>
      </c>
      <c r="F42" s="450" t="s">
        <v>86</v>
      </c>
      <c r="G42" s="451"/>
      <c r="H42" s="125" t="s">
        <v>75</v>
      </c>
      <c r="I42" s="154" t="s">
        <v>76</v>
      </c>
    </row>
    <row r="43" spans="1:10">
      <c r="B43" s="347" t="s">
        <v>290</v>
      </c>
      <c r="C43" s="347"/>
      <c r="D43" s="127">
        <f>SUM(CALENDARIZACION!F29:H29)</f>
        <v>0.5</v>
      </c>
      <c r="E43" s="128">
        <v>0</v>
      </c>
      <c r="F43" s="498">
        <f>SUM(CALENDARIZACION!F30:H30)</f>
        <v>0.5</v>
      </c>
      <c r="G43" s="498"/>
      <c r="H43" s="155">
        <v>46027</v>
      </c>
      <c r="I43" s="155">
        <v>46111</v>
      </c>
      <c r="J43" s="166"/>
    </row>
    <row r="44" spans="1:10">
      <c r="B44" s="347" t="s">
        <v>291</v>
      </c>
      <c r="C44" s="347"/>
      <c r="D44" s="127">
        <f>SUM(CALENDARIZACION!I29:K29)</f>
        <v>0.5</v>
      </c>
      <c r="E44" s="130">
        <v>0</v>
      </c>
      <c r="F44" s="498">
        <f>SUM(CALENDARIZACION!I30:K30)</f>
        <v>0</v>
      </c>
      <c r="G44" s="498"/>
      <c r="H44" s="155"/>
      <c r="I44" s="155"/>
      <c r="J44" s="166"/>
    </row>
    <row r="45" spans="1:10">
      <c r="B45" s="347" t="s">
        <v>133</v>
      </c>
      <c r="C45" s="347"/>
      <c r="D45" s="127">
        <f>SUM(CALENDARIZACION!L29:N29)</f>
        <v>0</v>
      </c>
      <c r="E45" s="128">
        <v>0</v>
      </c>
      <c r="F45" s="498">
        <f>SUM(CALENDARIZACION!L30:N30)</f>
        <v>0</v>
      </c>
      <c r="G45" s="498"/>
      <c r="H45" s="155"/>
      <c r="I45" s="155"/>
    </row>
    <row r="46" spans="1:10">
      <c r="B46" s="347" t="s">
        <v>292</v>
      </c>
      <c r="C46" s="347"/>
      <c r="D46" s="127">
        <f>SUM(CALENDARIZACION!O29:Q29)</f>
        <v>0</v>
      </c>
      <c r="E46" s="128">
        <v>0</v>
      </c>
      <c r="F46" s="498">
        <f>SUM(CALENDARIZACION!O30:Q30)</f>
        <v>0</v>
      </c>
      <c r="G46" s="498"/>
      <c r="H46" s="155"/>
      <c r="I46" s="155"/>
    </row>
    <row r="47" spans="1:10">
      <c r="B47" s="454" t="s">
        <v>362</v>
      </c>
      <c r="C47" s="454"/>
      <c r="D47" s="156">
        <f>F52</f>
        <v>1</v>
      </c>
      <c r="E47" s="156">
        <v>0</v>
      </c>
      <c r="F47" s="455">
        <f>G52</f>
        <v>0.5</v>
      </c>
      <c r="G47" s="455"/>
      <c r="H47" s="126" t="s">
        <v>152</v>
      </c>
      <c r="I47" s="157">
        <f>I52</f>
        <v>0.5</v>
      </c>
    </row>
    <row r="48" spans="1:10">
      <c r="A48" s="350"/>
      <c r="B48" s="350"/>
      <c r="C48" s="350"/>
      <c r="D48" s="350"/>
      <c r="E48" s="350"/>
      <c r="F48" s="350"/>
      <c r="G48" s="350"/>
      <c r="H48" s="350"/>
      <c r="I48" s="350"/>
    </row>
    <row r="49" spans="1:9" ht="22.5" customHeight="1">
      <c r="A49" s="350"/>
      <c r="B49" s="350"/>
      <c r="C49" s="350"/>
      <c r="D49" s="350"/>
      <c r="E49" s="350"/>
      <c r="F49" s="350"/>
      <c r="G49" s="350"/>
      <c r="H49" s="350"/>
      <c r="I49" s="350"/>
    </row>
    <row r="50" spans="1:9" ht="39" customHeight="1">
      <c r="B50" s="485" t="s">
        <v>164</v>
      </c>
      <c r="C50" s="449"/>
      <c r="D50" s="458" t="s">
        <v>52</v>
      </c>
      <c r="E50" s="458"/>
      <c r="F50" s="458" t="s">
        <v>158</v>
      </c>
      <c r="G50" s="458"/>
      <c r="H50" s="458"/>
      <c r="I50" s="458"/>
    </row>
    <row r="51" spans="1:9" ht="33.75" customHeight="1">
      <c r="B51" s="459" t="str">
        <f>D8</f>
        <v>PP1- A4 C1</v>
      </c>
      <c r="C51" s="459"/>
      <c r="D51" s="351" t="str">
        <f>B15</f>
        <v>Elaboración del documento de Manual de Procedimientos de la Dirección de Seguridad publica</v>
      </c>
      <c r="E51" s="351"/>
      <c r="F51" s="135" t="s">
        <v>159</v>
      </c>
      <c r="G51" s="126" t="s">
        <v>160</v>
      </c>
      <c r="H51" s="135" t="s">
        <v>67</v>
      </c>
      <c r="I51" s="136" t="s">
        <v>68</v>
      </c>
    </row>
    <row r="52" spans="1:9" ht="30" customHeight="1">
      <c r="B52" s="459"/>
      <c r="C52" s="459"/>
      <c r="D52" s="351"/>
      <c r="E52" s="351"/>
      <c r="F52" s="158">
        <f>CALENDARIZACION!S29</f>
        <v>1</v>
      </c>
      <c r="G52" s="129">
        <f>CALENDARIZACION!S30</f>
        <v>0.5</v>
      </c>
      <c r="H52" s="158">
        <f>CALENDARIZACION!T29</f>
        <v>0.5</v>
      </c>
      <c r="I52" s="159">
        <f>CALENDARIZACION!U29</f>
        <v>0.5</v>
      </c>
    </row>
    <row r="53" spans="1:9" ht="20.25" customHeight="1">
      <c r="A53" s="164">
        <v>1</v>
      </c>
      <c r="B53" s="350"/>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1</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t="e">
        <f>F45/D45</f>
        <v>#DIV/0!</v>
      </c>
      <c r="F75" s="508"/>
      <c r="G75" s="508"/>
      <c r="H75" s="508"/>
      <c r="I75" s="508"/>
    </row>
    <row r="76" spans="1:9" ht="12.75" customHeight="1">
      <c r="B76" s="500"/>
      <c r="C76" s="500"/>
      <c r="D76" s="500"/>
      <c r="E76" s="508"/>
      <c r="F76" s="508"/>
      <c r="G76" s="508"/>
      <c r="H76" s="508"/>
      <c r="I76" s="508"/>
    </row>
    <row r="77" spans="1:9">
      <c r="B77" s="500" t="s">
        <v>292</v>
      </c>
      <c r="C77" s="500"/>
      <c r="D77" s="500"/>
      <c r="E77" s="508" t="e">
        <f>F46/D46</f>
        <v>#DIV/0!</v>
      </c>
      <c r="F77" s="508"/>
      <c r="G77" s="508"/>
      <c r="H77" s="508"/>
      <c r="I77" s="508"/>
    </row>
    <row r="78" spans="1:9">
      <c r="B78" s="500"/>
      <c r="C78" s="500"/>
      <c r="D78" s="500"/>
      <c r="E78" s="508"/>
      <c r="F78" s="508"/>
      <c r="G78" s="508"/>
      <c r="H78" s="508"/>
      <c r="I78" s="508"/>
    </row>
    <row r="79" spans="1:9">
      <c r="B79" s="541"/>
      <c r="C79" s="541"/>
      <c r="D79" s="541"/>
      <c r="E79" s="541"/>
      <c r="F79" s="541"/>
      <c r="G79" s="541"/>
      <c r="H79" s="541"/>
      <c r="I79" s="541"/>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34" zoomScaleNormal="100" workbookViewId="0">
      <selection activeCell="F25" sqref="F25:G25"/>
    </sheetView>
  </sheetViews>
  <sheetFormatPr baseColWidth="10" defaultColWidth="12" defaultRowHeight="13.2"/>
  <cols>
    <col min="1" max="1" width="4.33203125" style="144" customWidth="1"/>
    <col min="2" max="2" width="15.77734375" style="167" customWidth="1"/>
    <col min="3" max="3" width="15.77734375" style="142" customWidth="1"/>
    <col min="4" max="9" width="17.77734375" style="142" customWidth="1"/>
    <col min="10" max="16384" width="12" style="142"/>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301</v>
      </c>
      <c r="E8" s="520"/>
      <c r="F8" s="485" t="s">
        <v>44</v>
      </c>
      <c r="G8" s="485"/>
      <c r="H8" s="347" t="s">
        <v>392</v>
      </c>
      <c r="I8" s="347"/>
    </row>
    <row r="9" spans="2:9" ht="12.75" customHeight="1">
      <c r="B9" s="469" t="s">
        <v>89</v>
      </c>
      <c r="C9" s="469"/>
      <c r="D9" s="469"/>
      <c r="E9" s="469"/>
      <c r="F9" s="469"/>
      <c r="G9" s="469"/>
      <c r="H9" s="469"/>
      <c r="I9" s="469"/>
    </row>
    <row r="10" spans="2:9" ht="108.7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97.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483" t="s">
        <v>364</v>
      </c>
      <c r="C13" s="483"/>
      <c r="D13" s="483"/>
      <c r="E13" s="483"/>
      <c r="F13" s="483"/>
      <c r="G13" s="483"/>
      <c r="H13" s="483"/>
      <c r="I13" s="483"/>
    </row>
    <row r="14" spans="2:9">
      <c r="B14" s="449" t="s">
        <v>45</v>
      </c>
      <c r="C14" s="449"/>
      <c r="D14" s="449"/>
      <c r="E14" s="449"/>
      <c r="F14" s="449"/>
      <c r="G14" s="449"/>
      <c r="H14" s="449"/>
      <c r="I14" s="449"/>
    </row>
    <row r="15" spans="2:9">
      <c r="B15" s="484" t="str">
        <f>CALENDARIZACION!B32</f>
        <v>Elaboración del documento de Talleres del Sistema de Justicia Penal del municipio</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MIR'!C22</f>
        <v>Capacitar a los profesionales del sistema de justicia penal, incluyendo jueces, fiscales, defensores públicos, policías y personal de prisiones, en temas relacionados con la justicia penal, Mejorar la aplicación de la ley y la justicia en el sistema de justicia penal, a través de la capacitación y la formación de los profesionales.</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CALENDARIZACION!E32</f>
        <v>PAPDTSJP=(PAPDTSJPP/PAPDTSJPR)*100%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491" t="s">
        <v>530</v>
      </c>
      <c r="C23" s="491"/>
      <c r="D23" s="351" t="s">
        <v>108</v>
      </c>
      <c r="E23" s="351"/>
      <c r="F23" s="347" t="str">
        <f>CALENDARIZACION!C32</f>
        <v>PAPDTSJP. Porcentaje de avance en la publicación del documento para talleres del sistema de justicia penal</v>
      </c>
      <c r="G23" s="347"/>
      <c r="H23" s="510" t="s">
        <v>508</v>
      </c>
      <c r="I23" s="511"/>
    </row>
    <row r="24" spans="2:9" ht="47.25" customHeight="1">
      <c r="B24" s="491" t="s">
        <v>532</v>
      </c>
      <c r="C24" s="491"/>
      <c r="D24" s="351" t="s">
        <v>108</v>
      </c>
      <c r="E24" s="351"/>
      <c r="F24" s="347" t="str">
        <f>CALENDARIZACION!D32</f>
        <v>PAPDTSJPP. Porcentaje de avance en la publicación del documento para talleres del sistema de justicia penal programado</v>
      </c>
      <c r="G24" s="347"/>
      <c r="H24" s="512"/>
      <c r="I24" s="513"/>
    </row>
    <row r="25" spans="2:9" ht="66" customHeight="1">
      <c r="B25" s="491" t="s">
        <v>531</v>
      </c>
      <c r="C25" s="491"/>
      <c r="D25" s="351" t="s">
        <v>108</v>
      </c>
      <c r="E25" s="351"/>
      <c r="F25" s="347" t="str">
        <f>CALENDARIZACION!D33</f>
        <v>PAPDTSJPR. Porcentaje de avance en la publicación del documento para talleres del sistema de justicia penal realizado</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347" t="s">
        <v>108</v>
      </c>
      <c r="C30" s="347"/>
      <c r="D30" s="347"/>
      <c r="E30" s="347"/>
      <c r="F30" s="347" t="s">
        <v>201</v>
      </c>
      <c r="G30" s="347"/>
      <c r="H30" s="347"/>
      <c r="I30" s="347"/>
    </row>
    <row r="31" spans="2:9" ht="15.75" customHeight="1">
      <c r="B31" s="467" t="s">
        <v>82</v>
      </c>
      <c r="C31" s="468"/>
      <c r="D31" s="468"/>
      <c r="E31" s="468"/>
      <c r="F31" s="450" t="s">
        <v>131</v>
      </c>
      <c r="G31" s="451"/>
      <c r="H31" s="451"/>
      <c r="I31" s="451"/>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463" t="s">
        <v>151</v>
      </c>
      <c r="C35" s="463"/>
      <c r="D35" s="462">
        <f>CALENDARIZACION!R32</f>
        <v>1</v>
      </c>
      <c r="E35" s="462"/>
      <c r="F35" s="347" t="s">
        <v>115</v>
      </c>
      <c r="G35" s="347"/>
      <c r="H35" s="466" t="s">
        <v>116</v>
      </c>
      <c r="I35" s="466"/>
    </row>
    <row r="36" spans="1:10">
      <c r="B36" s="463" t="s">
        <v>117</v>
      </c>
      <c r="C36" s="463"/>
      <c r="D36" s="351" t="s">
        <v>109</v>
      </c>
      <c r="E36" s="351"/>
      <c r="F36" s="347" t="s">
        <v>356</v>
      </c>
      <c r="G36" s="347"/>
      <c r="H36" s="464" t="s">
        <v>119</v>
      </c>
      <c r="I36" s="464"/>
    </row>
    <row r="37" spans="1:10">
      <c r="B37" s="463" t="s">
        <v>49</v>
      </c>
      <c r="C37" s="463"/>
      <c r="D37" s="351" t="s">
        <v>200</v>
      </c>
      <c r="E37" s="351"/>
      <c r="F37" s="347" t="s">
        <v>120</v>
      </c>
      <c r="G37" s="347"/>
      <c r="H37" s="465" t="s">
        <v>121</v>
      </c>
      <c r="I37" s="465"/>
    </row>
    <row r="38" spans="1:10">
      <c r="B38" s="451" t="s">
        <v>366</v>
      </c>
      <c r="C38" s="451"/>
      <c r="D38" s="451"/>
      <c r="E38" s="451"/>
      <c r="F38" s="451"/>
      <c r="G38" s="451"/>
      <c r="H38" s="451"/>
      <c r="I38" s="451"/>
    </row>
    <row r="39" spans="1:10">
      <c r="B39" s="461" t="s">
        <v>242</v>
      </c>
      <c r="C39" s="461"/>
      <c r="D39" s="461"/>
      <c r="E39" s="461"/>
      <c r="F39" s="461" t="s">
        <v>50</v>
      </c>
      <c r="G39" s="461"/>
      <c r="H39" s="461" t="s">
        <v>146</v>
      </c>
      <c r="I39" s="461"/>
    </row>
    <row r="40" spans="1:10">
      <c r="B40" s="462">
        <f>D43</f>
        <v>0.5</v>
      </c>
      <c r="C40" s="462"/>
      <c r="D40" s="462"/>
      <c r="E40" s="462"/>
      <c r="F40" s="462">
        <v>2026</v>
      </c>
      <c r="G40" s="462"/>
      <c r="H40" s="347" t="s">
        <v>109</v>
      </c>
      <c r="I40" s="347"/>
    </row>
    <row r="41" spans="1:10">
      <c r="B41" s="448" t="s">
        <v>149</v>
      </c>
      <c r="C41" s="448"/>
      <c r="D41" s="448"/>
      <c r="E41" s="448"/>
      <c r="F41" s="448"/>
      <c r="G41" s="448"/>
      <c r="H41" s="448"/>
      <c r="I41" s="448"/>
    </row>
    <row r="42" spans="1:10" ht="22.8">
      <c r="B42" s="449" t="s">
        <v>123</v>
      </c>
      <c r="C42" s="449"/>
      <c r="D42" s="152" t="s">
        <v>150</v>
      </c>
      <c r="E42" s="160" t="s">
        <v>85</v>
      </c>
      <c r="F42" s="450" t="s">
        <v>86</v>
      </c>
      <c r="G42" s="451"/>
      <c r="H42" s="125" t="s">
        <v>75</v>
      </c>
      <c r="I42" s="125" t="s">
        <v>76</v>
      </c>
    </row>
    <row r="43" spans="1:10">
      <c r="B43" s="347" t="s">
        <v>290</v>
      </c>
      <c r="C43" s="347"/>
      <c r="D43" s="127">
        <f>SUM(CALENDARIZACION!F32:H32)</f>
        <v>0.5</v>
      </c>
      <c r="E43" s="128">
        <v>0</v>
      </c>
      <c r="F43" s="498">
        <f>SUM(CALENDARIZACION!F33:H33)</f>
        <v>0.5</v>
      </c>
      <c r="G43" s="498"/>
      <c r="H43" s="155">
        <v>46027</v>
      </c>
      <c r="I43" s="155">
        <v>46111</v>
      </c>
      <c r="J43" s="166"/>
    </row>
    <row r="44" spans="1:10">
      <c r="B44" s="347" t="s">
        <v>291</v>
      </c>
      <c r="C44" s="347"/>
      <c r="D44" s="127">
        <f>SUM(CALENDARIZACION!I32:K32)</f>
        <v>0.5</v>
      </c>
      <c r="E44" s="130">
        <v>0</v>
      </c>
      <c r="F44" s="498">
        <f>SUM(CALENDARIZACION!I33:K33)</f>
        <v>0</v>
      </c>
      <c r="G44" s="498"/>
      <c r="H44" s="155"/>
      <c r="I44" s="155"/>
      <c r="J44" s="166"/>
    </row>
    <row r="45" spans="1:10">
      <c r="B45" s="347" t="s">
        <v>133</v>
      </c>
      <c r="C45" s="347"/>
      <c r="D45" s="127">
        <f>SUM(CALENDARIZACION!L32:N32)</f>
        <v>0</v>
      </c>
      <c r="E45" s="128">
        <v>0</v>
      </c>
      <c r="F45" s="498">
        <f>SUM(CALENDARIZACION!L33:N33)</f>
        <v>0</v>
      </c>
      <c r="G45" s="498"/>
      <c r="H45" s="155"/>
      <c r="I45" s="155"/>
    </row>
    <row r="46" spans="1:10">
      <c r="B46" s="347" t="s">
        <v>292</v>
      </c>
      <c r="C46" s="347"/>
      <c r="D46" s="127">
        <f>SUM(CALENDARIZACION!O32:Q32)</f>
        <v>0</v>
      </c>
      <c r="E46" s="128">
        <v>0</v>
      </c>
      <c r="F46" s="498">
        <f>SUM(CALENDARIZACION!O33:Q33)</f>
        <v>0</v>
      </c>
      <c r="G46" s="498"/>
      <c r="H46" s="155"/>
      <c r="I46" s="155"/>
    </row>
    <row r="47" spans="1:10">
      <c r="B47" s="454" t="s">
        <v>362</v>
      </c>
      <c r="C47" s="454"/>
      <c r="D47" s="156">
        <f>F52</f>
        <v>1</v>
      </c>
      <c r="E47" s="156">
        <v>0</v>
      </c>
      <c r="F47" s="455">
        <f>G52</f>
        <v>0.5</v>
      </c>
      <c r="G47" s="455"/>
      <c r="H47" s="126" t="s">
        <v>152</v>
      </c>
      <c r="I47" s="157">
        <f>I52</f>
        <v>0.5</v>
      </c>
    </row>
    <row r="48" spans="1:10">
      <c r="A48" s="350"/>
      <c r="B48" s="350"/>
      <c r="C48" s="350"/>
      <c r="D48" s="350"/>
      <c r="E48" s="350"/>
      <c r="F48" s="350"/>
      <c r="G48" s="350"/>
      <c r="H48" s="350"/>
      <c r="I48" s="350"/>
    </row>
    <row r="49" spans="1:9" ht="22.5" customHeight="1">
      <c r="A49" s="350"/>
      <c r="B49" s="350"/>
      <c r="C49" s="350"/>
      <c r="D49" s="350"/>
      <c r="E49" s="350"/>
      <c r="F49" s="350"/>
      <c r="G49" s="350"/>
      <c r="H49" s="350"/>
      <c r="I49" s="350"/>
    </row>
    <row r="50" spans="1:9" ht="39" customHeight="1">
      <c r="B50" s="485" t="s">
        <v>164</v>
      </c>
      <c r="C50" s="449"/>
      <c r="D50" s="458" t="s">
        <v>52</v>
      </c>
      <c r="E50" s="458"/>
      <c r="F50" s="458" t="s">
        <v>158</v>
      </c>
      <c r="G50" s="458"/>
      <c r="H50" s="458"/>
      <c r="I50" s="458"/>
    </row>
    <row r="51" spans="1:9" ht="33.75" customHeight="1">
      <c r="B51" s="459" t="str">
        <f>D8</f>
        <v>PP1- A5 C1</v>
      </c>
      <c r="C51" s="459"/>
      <c r="D51" s="351" t="str">
        <f>B15</f>
        <v>Elaboración del documento de Talleres del Sistema de Justicia Penal del municipio</v>
      </c>
      <c r="E51" s="351"/>
      <c r="F51" s="135" t="s">
        <v>159</v>
      </c>
      <c r="G51" s="126" t="s">
        <v>160</v>
      </c>
      <c r="H51" s="135" t="s">
        <v>67</v>
      </c>
      <c r="I51" s="136" t="s">
        <v>68</v>
      </c>
    </row>
    <row r="52" spans="1:9" ht="30" customHeight="1">
      <c r="B52" s="459"/>
      <c r="C52" s="459"/>
      <c r="D52" s="351"/>
      <c r="E52" s="351"/>
      <c r="F52" s="158">
        <f>CALENDARIZACION!R32</f>
        <v>1</v>
      </c>
      <c r="G52" s="129">
        <f>CALENDARIZACION!R33</f>
        <v>0.5</v>
      </c>
      <c r="H52" s="158">
        <f>CALENDARIZACION!T32</f>
        <v>0.5</v>
      </c>
      <c r="I52" s="159">
        <f>CALENDARIZACION!U32</f>
        <v>0.5</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1</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t="e">
        <f>F45/D45</f>
        <v>#DIV/0!</v>
      </c>
      <c r="F75" s="508"/>
      <c r="G75" s="508"/>
      <c r="H75" s="508"/>
      <c r="I75" s="508"/>
    </row>
    <row r="76" spans="1:9" ht="12.75" customHeight="1">
      <c r="B76" s="500"/>
      <c r="C76" s="500"/>
      <c r="D76" s="500"/>
      <c r="E76" s="508"/>
      <c r="F76" s="508"/>
      <c r="G76" s="508"/>
      <c r="H76" s="508"/>
      <c r="I76" s="508"/>
    </row>
    <row r="77" spans="1:9">
      <c r="B77" s="500" t="s">
        <v>292</v>
      </c>
      <c r="C77" s="500"/>
      <c r="D77" s="500"/>
      <c r="E77" s="508" t="e">
        <f>F46/D46</f>
        <v>#DIV/0!</v>
      </c>
      <c r="F77" s="508"/>
      <c r="G77" s="508"/>
      <c r="H77" s="508"/>
      <c r="I77" s="508"/>
    </row>
    <row r="78" spans="1:9">
      <c r="B78" s="500"/>
      <c r="C78" s="500"/>
      <c r="D78" s="500"/>
      <c r="E78" s="508"/>
      <c r="F78" s="508"/>
      <c r="G78" s="508"/>
      <c r="H78" s="508"/>
      <c r="I78" s="508"/>
    </row>
    <row r="79" spans="1:9">
      <c r="B79" s="541"/>
      <c r="C79" s="541"/>
      <c r="D79" s="541"/>
      <c r="E79" s="541"/>
      <c r="F79" s="541"/>
      <c r="G79" s="541"/>
      <c r="H79" s="541"/>
      <c r="I79" s="541"/>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7" zoomScale="70" zoomScaleNormal="100" zoomScaleSheetLayoutView="70" workbookViewId="0">
      <selection activeCell="A26" sqref="A26:N26"/>
    </sheetView>
  </sheetViews>
  <sheetFormatPr baseColWidth="10" defaultColWidth="9.33203125" defaultRowHeight="13.2"/>
  <cols>
    <col min="1" max="1" width="1.77734375" style="45" customWidth="1"/>
    <col min="2" max="2" width="6" style="45" customWidth="1"/>
    <col min="3" max="3" width="18.77734375" style="45" customWidth="1"/>
    <col min="4" max="4" width="2.77734375" style="45" customWidth="1"/>
    <col min="5" max="5" width="4" style="45" customWidth="1"/>
    <col min="6" max="6" width="18.77734375" style="45" customWidth="1"/>
    <col min="7" max="7" width="6.109375" style="45" customWidth="1"/>
    <col min="8" max="8" width="6" style="45" customWidth="1"/>
    <col min="9" max="9" width="4.6640625" style="45" customWidth="1"/>
    <col min="10" max="10" width="4.109375" style="45" customWidth="1"/>
    <col min="11" max="11" width="13.33203125" style="45" customWidth="1"/>
    <col min="12" max="12" width="3.109375" style="45" customWidth="1"/>
    <col min="13" max="13" width="1.44140625" style="45" customWidth="1"/>
    <col min="14" max="14" width="40.6640625" style="45" customWidth="1"/>
    <col min="15" max="16384" width="9.33203125" style="45"/>
  </cols>
  <sheetData>
    <row r="1" spans="1:14" ht="34.5" customHeight="1">
      <c r="A1" s="247" t="s">
        <v>330</v>
      </c>
      <c r="B1" s="248"/>
      <c r="C1" s="248"/>
      <c r="D1" s="248"/>
      <c r="E1" s="248"/>
      <c r="F1" s="248"/>
      <c r="G1" s="248"/>
      <c r="H1" s="248"/>
      <c r="I1" s="248"/>
      <c r="J1" s="248"/>
      <c r="K1" s="248"/>
      <c r="L1" s="248"/>
      <c r="M1" s="248"/>
      <c r="N1" s="249"/>
    </row>
    <row r="2" spans="1:14" ht="162" customHeight="1">
      <c r="A2" s="250" t="s">
        <v>449</v>
      </c>
      <c r="B2" s="251"/>
      <c r="C2" s="251"/>
      <c r="D2" s="251"/>
      <c r="E2" s="251"/>
      <c r="F2" s="251"/>
      <c r="G2" s="251"/>
      <c r="H2" s="251"/>
      <c r="I2" s="251"/>
      <c r="J2" s="251"/>
      <c r="K2" s="251"/>
      <c r="L2" s="251"/>
      <c r="M2" s="251"/>
      <c r="N2" s="252"/>
    </row>
    <row r="3" spans="1:14" ht="34.5" customHeight="1">
      <c r="A3" s="247" t="s">
        <v>331</v>
      </c>
      <c r="B3" s="248"/>
      <c r="C3" s="248"/>
      <c r="D3" s="248"/>
      <c r="E3" s="248"/>
      <c r="F3" s="248"/>
      <c r="G3" s="248"/>
      <c r="H3" s="248"/>
      <c r="I3" s="248"/>
      <c r="J3" s="248"/>
      <c r="K3" s="248"/>
      <c r="L3" s="248"/>
      <c r="M3" s="248"/>
      <c r="N3" s="249"/>
    </row>
    <row r="4" spans="1:14" ht="45.6" customHeight="1">
      <c r="A4" s="253" t="s">
        <v>329</v>
      </c>
      <c r="B4" s="254"/>
      <c r="C4" s="254"/>
      <c r="D4" s="254"/>
      <c r="E4" s="254"/>
      <c r="F4" s="254"/>
      <c r="G4" s="254"/>
      <c r="H4" s="254"/>
      <c r="I4" s="254"/>
      <c r="J4" s="254"/>
      <c r="K4" s="254"/>
      <c r="L4" s="254"/>
      <c r="M4" s="254"/>
      <c r="N4" s="255"/>
    </row>
    <row r="5" spans="1:14" ht="20.85" customHeight="1">
      <c r="A5" s="256"/>
      <c r="B5" s="197" t="s">
        <v>329</v>
      </c>
      <c r="C5" s="258"/>
      <c r="D5" s="258"/>
      <c r="E5" s="258"/>
      <c r="F5" s="258"/>
      <c r="G5" s="258"/>
      <c r="H5" s="258"/>
      <c r="I5" s="258"/>
      <c r="J5" s="258"/>
      <c r="K5" s="258"/>
      <c r="L5" s="258"/>
      <c r="M5" s="258"/>
      <c r="N5" s="259"/>
    </row>
    <row r="6" spans="1:14" ht="22.5" customHeight="1">
      <c r="A6" s="257"/>
      <c r="B6" s="90" t="s">
        <v>328</v>
      </c>
      <c r="C6" s="260"/>
      <c r="D6" s="260"/>
      <c r="E6" s="260"/>
      <c r="F6" s="260"/>
      <c r="G6" s="260"/>
      <c r="H6" s="260"/>
      <c r="I6" s="260"/>
      <c r="J6" s="260"/>
      <c r="K6" s="260"/>
      <c r="L6" s="260"/>
      <c r="M6" s="260"/>
      <c r="N6" s="261"/>
    </row>
    <row r="7" spans="1:14" ht="27.75" customHeight="1">
      <c r="A7" s="263"/>
      <c r="B7" s="264"/>
      <c r="C7" s="264"/>
      <c r="D7" s="264"/>
      <c r="E7" s="265"/>
      <c r="F7" s="264"/>
      <c r="G7" s="264"/>
      <c r="H7" s="264"/>
      <c r="I7" s="265"/>
      <c r="J7" s="264"/>
      <c r="K7" s="264"/>
      <c r="L7" s="265"/>
      <c r="M7" s="265"/>
      <c r="N7" s="266"/>
    </row>
    <row r="8" spans="1:14" ht="18.149999999999999" customHeight="1">
      <c r="A8" s="244" t="s">
        <v>317</v>
      </c>
      <c r="B8" s="245"/>
      <c r="C8" s="246"/>
      <c r="D8" s="267"/>
      <c r="E8" s="178"/>
      <c r="F8" s="269"/>
      <c r="G8" s="244" t="s">
        <v>318</v>
      </c>
      <c r="H8" s="245"/>
      <c r="I8" s="178"/>
      <c r="J8" s="269"/>
      <c r="K8" s="177" t="s">
        <v>319</v>
      </c>
      <c r="L8" s="262"/>
      <c r="M8" s="262"/>
      <c r="N8" s="271"/>
    </row>
    <row r="9" spans="1:14" ht="17.850000000000001" customHeight="1">
      <c r="A9" s="244" t="s">
        <v>320</v>
      </c>
      <c r="B9" s="245"/>
      <c r="C9" s="246"/>
      <c r="D9" s="268"/>
      <c r="E9" s="178"/>
      <c r="F9" s="270"/>
      <c r="G9" s="244" t="s">
        <v>318</v>
      </c>
      <c r="H9" s="245"/>
      <c r="I9" s="178"/>
      <c r="J9" s="270"/>
      <c r="K9" s="177" t="s">
        <v>319</v>
      </c>
      <c r="L9" s="262"/>
      <c r="M9" s="262"/>
      <c r="N9" s="272"/>
    </row>
    <row r="10" spans="1:14" ht="17.25" customHeight="1">
      <c r="A10" s="244" t="s">
        <v>321</v>
      </c>
      <c r="B10" s="245"/>
      <c r="C10" s="246"/>
      <c r="D10" s="268"/>
      <c r="E10" s="178"/>
      <c r="F10" s="270"/>
      <c r="G10" s="244" t="s">
        <v>318</v>
      </c>
      <c r="H10" s="245"/>
      <c r="I10" s="178"/>
      <c r="J10" s="270"/>
      <c r="K10" s="177" t="s">
        <v>319</v>
      </c>
      <c r="L10" s="262"/>
      <c r="M10" s="262"/>
      <c r="N10" s="272"/>
    </row>
    <row r="11" spans="1:14" ht="18" customHeight="1">
      <c r="A11" s="244" t="s">
        <v>322</v>
      </c>
      <c r="B11" s="245"/>
      <c r="C11" s="246"/>
      <c r="D11" s="179"/>
      <c r="E11" s="178"/>
      <c r="F11" s="270"/>
      <c r="G11" s="244" t="s">
        <v>318</v>
      </c>
      <c r="H11" s="245"/>
      <c r="I11" s="178"/>
      <c r="J11" s="176"/>
      <c r="K11" s="177" t="s">
        <v>319</v>
      </c>
      <c r="L11" s="262"/>
      <c r="M11" s="262"/>
      <c r="N11" s="272"/>
    </row>
    <row r="12" spans="1:14" ht="18.149999999999999" customHeight="1">
      <c r="A12" s="244" t="s">
        <v>323</v>
      </c>
      <c r="B12" s="245"/>
      <c r="C12" s="246"/>
      <c r="D12" s="268"/>
      <c r="E12" s="178"/>
      <c r="F12" s="270"/>
      <c r="G12" s="244" t="s">
        <v>318</v>
      </c>
      <c r="H12" s="245"/>
      <c r="I12" s="178"/>
      <c r="J12" s="270"/>
      <c r="K12" s="177" t="s">
        <v>319</v>
      </c>
      <c r="L12" s="262"/>
      <c r="M12" s="262"/>
      <c r="N12" s="272"/>
    </row>
    <row r="13" spans="1:14" ht="18" customHeight="1">
      <c r="A13" s="244" t="s">
        <v>324</v>
      </c>
      <c r="B13" s="245"/>
      <c r="C13" s="246"/>
      <c r="D13" s="268"/>
      <c r="E13" s="194"/>
      <c r="F13" s="270"/>
      <c r="G13" s="244" t="s">
        <v>318</v>
      </c>
      <c r="H13" s="245"/>
      <c r="I13" s="194"/>
      <c r="J13" s="270"/>
      <c r="K13" s="177" t="s">
        <v>319</v>
      </c>
      <c r="L13" s="262"/>
      <c r="M13" s="262"/>
      <c r="N13" s="272"/>
    </row>
    <row r="14" spans="1:14" ht="17.399999999999999" customHeight="1">
      <c r="A14" s="244" t="s">
        <v>325</v>
      </c>
      <c r="B14" s="245"/>
      <c r="C14" s="246"/>
      <c r="D14" s="268"/>
      <c r="E14" s="178"/>
      <c r="F14" s="270"/>
      <c r="G14" s="244" t="s">
        <v>318</v>
      </c>
      <c r="H14" s="245"/>
      <c r="I14" s="178"/>
      <c r="J14" s="270"/>
      <c r="K14" s="177" t="s">
        <v>319</v>
      </c>
      <c r="L14" s="262"/>
      <c r="M14" s="262"/>
      <c r="N14" s="272"/>
    </row>
    <row r="15" spans="1:14" ht="17.850000000000001" customHeight="1">
      <c r="A15" s="244" t="s">
        <v>326</v>
      </c>
      <c r="B15" s="245"/>
      <c r="C15" s="246"/>
      <c r="D15" s="268"/>
      <c r="E15" s="178"/>
      <c r="F15" s="270"/>
      <c r="G15" s="244" t="s">
        <v>318</v>
      </c>
      <c r="H15" s="245"/>
      <c r="I15" s="178"/>
      <c r="J15" s="270"/>
      <c r="K15" s="177" t="s">
        <v>319</v>
      </c>
      <c r="L15" s="262"/>
      <c r="M15" s="262"/>
      <c r="N15" s="272"/>
    </row>
    <row r="16" spans="1:14" ht="18" customHeight="1">
      <c r="A16" s="244" t="s">
        <v>327</v>
      </c>
      <c r="B16" s="245"/>
      <c r="C16" s="246"/>
      <c r="D16" s="268"/>
      <c r="E16" s="178"/>
      <c r="F16" s="270"/>
      <c r="G16" s="244" t="s">
        <v>318</v>
      </c>
      <c r="H16" s="245"/>
      <c r="I16" s="178"/>
      <c r="J16" s="270"/>
      <c r="K16" s="177" t="s">
        <v>319</v>
      </c>
      <c r="L16" s="262"/>
      <c r="M16" s="262"/>
      <c r="N16" s="272"/>
    </row>
    <row r="17" spans="1:14" ht="18" customHeight="1">
      <c r="A17" s="273"/>
      <c r="B17" s="274"/>
      <c r="C17" s="274"/>
      <c r="D17" s="274"/>
      <c r="E17" s="274"/>
      <c r="F17" s="274"/>
      <c r="G17" s="274"/>
      <c r="H17" s="274"/>
      <c r="I17" s="274"/>
      <c r="J17" s="274"/>
      <c r="K17" s="274"/>
      <c r="L17" s="274"/>
      <c r="M17" s="274"/>
      <c r="N17" s="275"/>
    </row>
    <row r="18" spans="1:14" ht="34.5" customHeight="1">
      <c r="A18" s="247" t="s">
        <v>71</v>
      </c>
      <c r="B18" s="248"/>
      <c r="C18" s="248"/>
      <c r="D18" s="248"/>
      <c r="E18" s="248"/>
      <c r="F18" s="248"/>
      <c r="G18" s="248"/>
      <c r="H18" s="248"/>
      <c r="I18" s="248"/>
      <c r="J18" s="248"/>
      <c r="K18" s="248"/>
      <c r="L18" s="248"/>
      <c r="M18" s="248"/>
      <c r="N18" s="249"/>
    </row>
    <row r="19" spans="1:14" ht="67.5" customHeight="1">
      <c r="A19" s="250" t="s">
        <v>450</v>
      </c>
      <c r="B19" s="251"/>
      <c r="C19" s="251"/>
      <c r="D19" s="251"/>
      <c r="E19" s="251"/>
      <c r="F19" s="251"/>
      <c r="G19" s="251"/>
      <c r="H19" s="251"/>
      <c r="I19" s="251"/>
      <c r="J19" s="251"/>
      <c r="K19" s="251"/>
      <c r="L19" s="251"/>
      <c r="M19" s="251"/>
      <c r="N19" s="252"/>
    </row>
    <row r="20" spans="1:14" ht="18.75" customHeight="1">
      <c r="A20" s="276" t="s">
        <v>332</v>
      </c>
      <c r="B20" s="277"/>
      <c r="C20" s="277"/>
      <c r="D20" s="278"/>
      <c r="E20" s="285" t="s">
        <v>451</v>
      </c>
      <c r="F20" s="286"/>
      <c r="G20" s="286"/>
      <c r="H20" s="286"/>
      <c r="I20" s="286"/>
      <c r="J20" s="286"/>
      <c r="K20" s="286"/>
      <c r="L20" s="286"/>
      <c r="M20" s="286"/>
      <c r="N20" s="287"/>
    </row>
    <row r="21" spans="1:14" ht="17.399999999999999" customHeight="1">
      <c r="A21" s="279"/>
      <c r="B21" s="280"/>
      <c r="C21" s="280"/>
      <c r="D21" s="281"/>
      <c r="E21" s="288" t="s">
        <v>452</v>
      </c>
      <c r="F21" s="289"/>
      <c r="G21" s="289"/>
      <c r="H21" s="289"/>
      <c r="I21" s="289"/>
      <c r="J21" s="289"/>
      <c r="K21" s="289"/>
      <c r="L21" s="289"/>
      <c r="M21" s="289"/>
      <c r="N21" s="290"/>
    </row>
    <row r="22" spans="1:14" ht="17.850000000000001" customHeight="1">
      <c r="A22" s="279"/>
      <c r="B22" s="280"/>
      <c r="C22" s="280"/>
      <c r="D22" s="281"/>
      <c r="E22" s="288"/>
      <c r="F22" s="289"/>
      <c r="G22" s="289"/>
      <c r="H22" s="289"/>
      <c r="I22" s="289"/>
      <c r="J22" s="289"/>
      <c r="K22" s="289"/>
      <c r="L22" s="289"/>
      <c r="M22" s="289"/>
      <c r="N22" s="290"/>
    </row>
    <row r="23" spans="1:14" ht="14.25" customHeight="1">
      <c r="A23" s="282"/>
      <c r="B23" s="283"/>
      <c r="C23" s="283"/>
      <c r="D23" s="284"/>
      <c r="E23" s="291"/>
      <c r="F23" s="292"/>
      <c r="G23" s="292"/>
      <c r="H23" s="292"/>
      <c r="I23" s="292"/>
      <c r="J23" s="292"/>
      <c r="K23" s="292"/>
      <c r="L23" s="292"/>
      <c r="M23" s="292"/>
      <c r="N23" s="293"/>
    </row>
    <row r="24" spans="1:14" ht="22.65" customHeight="1">
      <c r="A24" s="263"/>
      <c r="B24" s="264"/>
      <c r="C24" s="264"/>
      <c r="D24" s="264"/>
      <c r="E24" s="264"/>
      <c r="F24" s="264"/>
      <c r="G24" s="264"/>
      <c r="H24" s="264"/>
      <c r="I24" s="264"/>
      <c r="J24" s="264"/>
      <c r="K24" s="264"/>
      <c r="L24" s="264"/>
      <c r="M24" s="264"/>
      <c r="N24" s="266"/>
    </row>
    <row r="25" spans="1:14" ht="34.5" customHeight="1">
      <c r="A25" s="247" t="s">
        <v>315</v>
      </c>
      <c r="B25" s="248"/>
      <c r="C25" s="248"/>
      <c r="D25" s="248"/>
      <c r="E25" s="248"/>
      <c r="F25" s="248"/>
      <c r="G25" s="248"/>
      <c r="H25" s="248"/>
      <c r="I25" s="248"/>
      <c r="J25" s="248"/>
      <c r="K25" s="248"/>
      <c r="L25" s="248"/>
      <c r="M25" s="248"/>
      <c r="N25" s="249"/>
    </row>
    <row r="26" spans="1:14" ht="34.5" customHeight="1">
      <c r="A26" s="247" t="s">
        <v>316</v>
      </c>
      <c r="B26" s="248"/>
      <c r="C26" s="248"/>
      <c r="D26" s="248"/>
      <c r="E26" s="248"/>
      <c r="F26" s="248"/>
      <c r="G26" s="248"/>
      <c r="H26" s="248"/>
      <c r="I26" s="248"/>
      <c r="J26" s="248"/>
      <c r="K26" s="248"/>
      <c r="L26" s="248"/>
      <c r="M26" s="248"/>
      <c r="N26" s="249"/>
    </row>
    <row r="27" spans="1:14" ht="18.75" customHeight="1">
      <c r="A27" s="276" t="s">
        <v>332</v>
      </c>
      <c r="B27" s="277"/>
      <c r="C27" s="277"/>
      <c r="D27" s="278"/>
      <c r="E27" s="285" t="s">
        <v>451</v>
      </c>
      <c r="F27" s="286"/>
      <c r="G27" s="286"/>
      <c r="H27" s="286"/>
      <c r="I27" s="286"/>
      <c r="J27" s="286"/>
      <c r="K27" s="286"/>
      <c r="L27" s="286"/>
      <c r="M27" s="286"/>
      <c r="N27" s="287"/>
    </row>
    <row r="28" spans="1:14" ht="17.399999999999999" customHeight="1">
      <c r="A28" s="279"/>
      <c r="B28" s="280"/>
      <c r="C28" s="280"/>
      <c r="D28" s="281"/>
      <c r="E28" s="288" t="s">
        <v>452</v>
      </c>
      <c r="F28" s="289"/>
      <c r="G28" s="289"/>
      <c r="H28" s="289"/>
      <c r="I28" s="289"/>
      <c r="J28" s="289"/>
      <c r="K28" s="289"/>
      <c r="L28" s="289"/>
      <c r="M28" s="289"/>
      <c r="N28" s="290"/>
    </row>
    <row r="29" spans="1:14" ht="17.850000000000001" customHeight="1">
      <c r="A29" s="279"/>
      <c r="B29" s="280"/>
      <c r="C29" s="280"/>
      <c r="D29" s="281"/>
      <c r="E29" s="288"/>
      <c r="F29" s="289"/>
      <c r="G29" s="289"/>
      <c r="H29" s="289"/>
      <c r="I29" s="289"/>
      <c r="J29" s="289"/>
      <c r="K29" s="289"/>
      <c r="L29" s="289"/>
      <c r="M29" s="289"/>
      <c r="N29" s="290"/>
    </row>
    <row r="30" spans="1:14" ht="14.25" customHeight="1">
      <c r="A30" s="282"/>
      <c r="B30" s="283"/>
      <c r="C30" s="283"/>
      <c r="D30" s="284"/>
      <c r="E30" s="291"/>
      <c r="F30" s="292"/>
      <c r="G30" s="292"/>
      <c r="H30" s="292"/>
      <c r="I30" s="292"/>
      <c r="J30" s="292"/>
      <c r="K30" s="292"/>
      <c r="L30" s="292"/>
      <c r="M30" s="292"/>
      <c r="N30" s="293"/>
    </row>
    <row r="31" spans="1:14" ht="18.899999999999999"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0FEE0705-E024-4970-8EA3-5F1A67E0417B}"/>
    <hyperlink ref="E21" r:id="rId2" display="https://zapotlan.hidalgo.gob.mx/ADMINISTRACION%202024-2027/Normateca/Presidencia/Planeacion/Plan%20Municipal%20de%20Desarrollo%2024-27/PMZJ.pdf" xr:uid="{EBCA84C4-78A1-44F6-B858-F82530D24E13}"/>
    <hyperlink ref="E27" r:id="rId3" xr:uid="{EA025934-3EC5-4320-A8B2-3F55C42184EA}"/>
    <hyperlink ref="E28" r:id="rId4" display="https://zapotlan.hidalgo.gob.mx/ADMINISTRACION%202024-2027/Normateca/Presidencia/Planeacion/Plan%20Municipal%20de%20Desarrollo%2024-27/PMZJ.pdf" xr:uid="{955B5D00-0AC7-4DC1-B14B-97518991CA81}"/>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43" zoomScaleNormal="100" workbookViewId="0">
      <selection activeCell="M24" sqref="M24"/>
    </sheetView>
  </sheetViews>
  <sheetFormatPr baseColWidth="10" defaultColWidth="12" defaultRowHeight="13.2"/>
  <cols>
    <col min="1" max="1" width="4.33203125" style="144" customWidth="1"/>
    <col min="2" max="2" width="15.77734375" style="167" customWidth="1"/>
    <col min="3" max="3" width="15.77734375" style="142" customWidth="1"/>
    <col min="4" max="9" width="17.77734375" style="142" customWidth="1"/>
    <col min="10" max="16384" width="12" style="142"/>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303</v>
      </c>
      <c r="E8" s="520"/>
      <c r="F8" s="485" t="s">
        <v>44</v>
      </c>
      <c r="G8" s="485"/>
      <c r="H8" s="347" t="s">
        <v>392</v>
      </c>
      <c r="I8" s="347"/>
    </row>
    <row r="9" spans="2:9" ht="12.75" customHeight="1">
      <c r="B9" s="469" t="s">
        <v>89</v>
      </c>
      <c r="C9" s="469"/>
      <c r="D9" s="469"/>
      <c r="E9" s="469"/>
      <c r="F9" s="469"/>
      <c r="G9" s="469"/>
      <c r="H9" s="469"/>
      <c r="I9" s="469"/>
    </row>
    <row r="10" spans="2:9" ht="93.7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24.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483" t="s">
        <v>364</v>
      </c>
      <c r="C13" s="483"/>
      <c r="D13" s="483"/>
      <c r="E13" s="483"/>
      <c r="F13" s="483"/>
      <c r="G13" s="483"/>
      <c r="H13" s="483"/>
      <c r="I13" s="483"/>
    </row>
    <row r="14" spans="2:9">
      <c r="B14" s="449" t="s">
        <v>45</v>
      </c>
      <c r="C14" s="449"/>
      <c r="D14" s="449"/>
      <c r="E14" s="449"/>
      <c r="F14" s="449"/>
      <c r="G14" s="449"/>
      <c r="H14" s="449"/>
      <c r="I14" s="449"/>
    </row>
    <row r="15" spans="2:9">
      <c r="B15" s="484" t="str">
        <f>CALENDARIZACION!B35</f>
        <v>Elaboración del documento de Talleres del Sistema de Justicia Cívica</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MIR'!C23</f>
        <v>Formación y capacitación a los policías y funcionarios de justicia cívica, con el fin de mejorar su capacidad para aplicar el modelo y promover la justicia cívica en la sociedad.</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CALENDARIZACION!E35</f>
        <v>PAPDTSJC=(PAPDTSJCP/PAPDTSJCR)*100%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491" t="s">
        <v>533</v>
      </c>
      <c r="C23" s="491"/>
      <c r="D23" s="351" t="s">
        <v>108</v>
      </c>
      <c r="E23" s="351"/>
      <c r="F23" s="347" t="str">
        <f>CALENDARIZACION!C35</f>
        <v>PAPDTSJC. Porcentaje de avance en la publicación del documento para talleres del sistema de justicia cívica</v>
      </c>
      <c r="G23" s="347"/>
      <c r="H23" s="510" t="s">
        <v>508</v>
      </c>
      <c r="I23" s="511"/>
    </row>
    <row r="24" spans="2:9" ht="51" customHeight="1">
      <c r="B24" s="491" t="s">
        <v>578</v>
      </c>
      <c r="C24" s="491"/>
      <c r="D24" s="351" t="s">
        <v>108</v>
      </c>
      <c r="E24" s="351"/>
      <c r="F24" s="347" t="str">
        <f>CALENDARIZACION!D35</f>
        <v xml:space="preserve"> PAPDTSJCP. Porcentaje de avance en la publicación del documento para talleres del sistema de justicia cívica programado</v>
      </c>
      <c r="G24" s="347"/>
      <c r="H24" s="512"/>
      <c r="I24" s="513"/>
    </row>
    <row r="25" spans="2:9" ht="71.25" customHeight="1">
      <c r="B25" s="491" t="s">
        <v>534</v>
      </c>
      <c r="C25" s="491"/>
      <c r="D25" s="351" t="s">
        <v>108</v>
      </c>
      <c r="E25" s="351"/>
      <c r="F25" s="347" t="str">
        <f>CALENDARIZACION!D36</f>
        <v>PAPDTSJCR. Porcentaje de avance en la publicación del documento para talleres del sistema de justicia cívica realizado</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347" t="s">
        <v>108</v>
      </c>
      <c r="C30" s="347"/>
      <c r="D30" s="347"/>
      <c r="E30" s="347"/>
      <c r="F30" s="347" t="s">
        <v>201</v>
      </c>
      <c r="G30" s="347"/>
      <c r="H30" s="347"/>
      <c r="I30" s="347"/>
    </row>
    <row r="31" spans="2:9" ht="15.75" customHeight="1">
      <c r="B31" s="467" t="s">
        <v>82</v>
      </c>
      <c r="C31" s="468"/>
      <c r="D31" s="468"/>
      <c r="E31" s="468"/>
      <c r="F31" s="450" t="s">
        <v>131</v>
      </c>
      <c r="G31" s="451"/>
      <c r="H31" s="451"/>
      <c r="I31" s="451"/>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463" t="s">
        <v>151</v>
      </c>
      <c r="C35" s="463"/>
      <c r="D35" s="462">
        <f>CALENDARIZACION!R35</f>
        <v>1</v>
      </c>
      <c r="E35" s="462"/>
      <c r="F35" s="542" t="s">
        <v>115</v>
      </c>
      <c r="G35" s="542"/>
      <c r="H35" s="466" t="s">
        <v>116</v>
      </c>
      <c r="I35" s="466"/>
    </row>
    <row r="36" spans="1:10">
      <c r="B36" s="463" t="s">
        <v>117</v>
      </c>
      <c r="C36" s="463"/>
      <c r="D36" s="351" t="s">
        <v>109</v>
      </c>
      <c r="E36" s="351"/>
      <c r="F36" s="542" t="s">
        <v>356</v>
      </c>
      <c r="G36" s="542"/>
      <c r="H36" s="464" t="s">
        <v>119</v>
      </c>
      <c r="I36" s="464"/>
    </row>
    <row r="37" spans="1:10">
      <c r="B37" s="463" t="s">
        <v>49</v>
      </c>
      <c r="C37" s="463"/>
      <c r="D37" s="351" t="s">
        <v>200</v>
      </c>
      <c r="E37" s="351"/>
      <c r="F37" s="542" t="s">
        <v>120</v>
      </c>
      <c r="G37" s="542"/>
      <c r="H37" s="465" t="s">
        <v>121</v>
      </c>
      <c r="I37" s="465"/>
    </row>
    <row r="38" spans="1:10">
      <c r="B38" s="451" t="s">
        <v>366</v>
      </c>
      <c r="C38" s="451"/>
      <c r="D38" s="451"/>
      <c r="E38" s="451"/>
      <c r="F38" s="451"/>
      <c r="G38" s="451"/>
      <c r="H38" s="451"/>
      <c r="I38" s="451"/>
    </row>
    <row r="39" spans="1:10">
      <c r="B39" s="461" t="s">
        <v>242</v>
      </c>
      <c r="C39" s="461"/>
      <c r="D39" s="461"/>
      <c r="E39" s="461"/>
      <c r="F39" s="461" t="s">
        <v>50</v>
      </c>
      <c r="G39" s="461"/>
      <c r="H39" s="461" t="s">
        <v>146</v>
      </c>
      <c r="I39" s="461"/>
    </row>
    <row r="40" spans="1:10">
      <c r="B40" s="462">
        <f>D43</f>
        <v>0.5</v>
      </c>
      <c r="C40" s="462"/>
      <c r="D40" s="462"/>
      <c r="E40" s="462"/>
      <c r="F40" s="462">
        <v>2026</v>
      </c>
      <c r="G40" s="462"/>
      <c r="H40" s="347" t="s">
        <v>109</v>
      </c>
      <c r="I40" s="347"/>
    </row>
    <row r="41" spans="1:10">
      <c r="B41" s="448" t="s">
        <v>149</v>
      </c>
      <c r="C41" s="448"/>
      <c r="D41" s="448"/>
      <c r="E41" s="448"/>
      <c r="F41" s="448"/>
      <c r="G41" s="448"/>
      <c r="H41" s="448"/>
      <c r="I41" s="448"/>
    </row>
    <row r="42" spans="1:10" ht="22.8">
      <c r="B42" s="449" t="s">
        <v>123</v>
      </c>
      <c r="C42" s="449"/>
      <c r="D42" s="152" t="s">
        <v>150</v>
      </c>
      <c r="E42" s="160" t="s">
        <v>85</v>
      </c>
      <c r="F42" s="450" t="s">
        <v>86</v>
      </c>
      <c r="G42" s="451"/>
      <c r="H42" s="125" t="s">
        <v>75</v>
      </c>
      <c r="I42" s="125" t="s">
        <v>76</v>
      </c>
    </row>
    <row r="43" spans="1:10">
      <c r="B43" s="347" t="s">
        <v>290</v>
      </c>
      <c r="C43" s="347"/>
      <c r="D43" s="127">
        <f>SUM(CALENDARIZACION!F35:H35)</f>
        <v>0.5</v>
      </c>
      <c r="E43" s="128">
        <v>0</v>
      </c>
      <c r="F43" s="498">
        <f>SUM(CALENDARIZACION!F36:H36)</f>
        <v>0.5</v>
      </c>
      <c r="G43" s="498"/>
      <c r="H43" s="155">
        <v>46027</v>
      </c>
      <c r="I43" s="155">
        <v>46111</v>
      </c>
      <c r="J43" s="166"/>
    </row>
    <row r="44" spans="1:10">
      <c r="B44" s="347" t="s">
        <v>291</v>
      </c>
      <c r="C44" s="347"/>
      <c r="D44" s="127">
        <f>SUM(CALENDARIZACION!I35:K35)</f>
        <v>0.5</v>
      </c>
      <c r="E44" s="130">
        <v>0</v>
      </c>
      <c r="F44" s="498">
        <f>SUM(CALENDARIZACION!I36:K36)</f>
        <v>0</v>
      </c>
      <c r="G44" s="498"/>
      <c r="H44" s="155"/>
      <c r="I44" s="155"/>
      <c r="J44" s="166"/>
    </row>
    <row r="45" spans="1:10">
      <c r="B45" s="347" t="s">
        <v>133</v>
      </c>
      <c r="C45" s="347"/>
      <c r="D45" s="127">
        <f>SUM(CALENDARIZACION!L35:N35)</f>
        <v>0</v>
      </c>
      <c r="E45" s="128">
        <v>0</v>
      </c>
      <c r="F45" s="498">
        <f>SUM(CALENDARIZACION!L36:N36)</f>
        <v>0</v>
      </c>
      <c r="G45" s="498"/>
      <c r="H45" s="155"/>
      <c r="I45" s="155"/>
    </row>
    <row r="46" spans="1:10">
      <c r="B46" s="347" t="s">
        <v>292</v>
      </c>
      <c r="C46" s="347"/>
      <c r="D46" s="127">
        <f>SUM(CALENDARIZACION!O35:Q35)</f>
        <v>0</v>
      </c>
      <c r="E46" s="128">
        <v>0</v>
      </c>
      <c r="F46" s="498">
        <f>SUM(CALENDARIZACION!O36:Q36)</f>
        <v>0</v>
      </c>
      <c r="G46" s="498"/>
      <c r="H46" s="155"/>
      <c r="I46" s="155"/>
    </row>
    <row r="47" spans="1:10">
      <c r="B47" s="454" t="s">
        <v>362</v>
      </c>
      <c r="C47" s="454"/>
      <c r="D47" s="156">
        <f>F52</f>
        <v>1</v>
      </c>
      <c r="E47" s="156">
        <v>0</v>
      </c>
      <c r="F47" s="455">
        <f>G52</f>
        <v>0.5</v>
      </c>
      <c r="G47" s="455"/>
      <c r="H47" s="126" t="s">
        <v>152</v>
      </c>
      <c r="I47" s="157">
        <f>I52</f>
        <v>0.5</v>
      </c>
    </row>
    <row r="48" spans="1:10">
      <c r="A48" s="350"/>
      <c r="B48" s="350"/>
      <c r="C48" s="350"/>
      <c r="D48" s="350"/>
      <c r="E48" s="350"/>
      <c r="F48" s="350"/>
      <c r="G48" s="350"/>
      <c r="H48" s="350"/>
      <c r="I48" s="350"/>
    </row>
    <row r="49" spans="1:9" ht="22.5" customHeight="1">
      <c r="A49" s="350"/>
      <c r="B49" s="350"/>
      <c r="C49" s="350"/>
      <c r="D49" s="350"/>
      <c r="E49" s="350"/>
      <c r="F49" s="350"/>
      <c r="G49" s="350"/>
      <c r="H49" s="350"/>
      <c r="I49" s="350"/>
    </row>
    <row r="50" spans="1:9" ht="39" customHeight="1">
      <c r="B50" s="485" t="s">
        <v>164</v>
      </c>
      <c r="C50" s="449"/>
      <c r="D50" s="458" t="s">
        <v>52</v>
      </c>
      <c r="E50" s="458"/>
      <c r="F50" s="458" t="s">
        <v>158</v>
      </c>
      <c r="G50" s="458"/>
      <c r="H50" s="458"/>
      <c r="I50" s="458"/>
    </row>
    <row r="51" spans="1:9" ht="33.75" customHeight="1">
      <c r="B51" s="459" t="str">
        <f>D8</f>
        <v>PP1- A6 C1</v>
      </c>
      <c r="C51" s="459"/>
      <c r="D51" s="351" t="str">
        <f>B15</f>
        <v>Elaboración del documento de Talleres del Sistema de Justicia Cívica</v>
      </c>
      <c r="E51" s="351"/>
      <c r="F51" s="135" t="s">
        <v>159</v>
      </c>
      <c r="G51" s="126" t="s">
        <v>160</v>
      </c>
      <c r="H51" s="135" t="s">
        <v>67</v>
      </c>
      <c r="I51" s="136" t="s">
        <v>68</v>
      </c>
    </row>
    <row r="52" spans="1:9" ht="30" customHeight="1">
      <c r="B52" s="459"/>
      <c r="C52" s="459"/>
      <c r="D52" s="351"/>
      <c r="E52" s="351"/>
      <c r="F52" s="158">
        <f>CALENDARIZACION!S35</f>
        <v>1</v>
      </c>
      <c r="G52" s="129">
        <f>CALENDARIZACION!S36</f>
        <v>0.5</v>
      </c>
      <c r="H52" s="158">
        <f>CALENDARIZACION!T35</f>
        <v>0.5</v>
      </c>
      <c r="I52" s="159">
        <f>CALENDARIZACION!U35</f>
        <v>0.5</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1</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t="e">
        <f>F45/D45</f>
        <v>#DIV/0!</v>
      </c>
      <c r="F75" s="508"/>
      <c r="G75" s="508"/>
      <c r="H75" s="508"/>
      <c r="I75" s="508"/>
    </row>
    <row r="76" spans="1:9" ht="12.75" customHeight="1">
      <c r="B76" s="500"/>
      <c r="C76" s="500"/>
      <c r="D76" s="500"/>
      <c r="E76" s="508"/>
      <c r="F76" s="508"/>
      <c r="G76" s="508"/>
      <c r="H76" s="508"/>
      <c r="I76" s="508"/>
    </row>
    <row r="77" spans="1:9">
      <c r="B77" s="500" t="s">
        <v>292</v>
      </c>
      <c r="C77" s="500"/>
      <c r="D77" s="500"/>
      <c r="E77" s="508" t="e">
        <f>F46/D46</f>
        <v>#DIV/0!</v>
      </c>
      <c r="F77" s="508"/>
      <c r="G77" s="508"/>
      <c r="H77" s="508"/>
      <c r="I77" s="508"/>
    </row>
    <row r="78" spans="1:9">
      <c r="B78" s="500"/>
      <c r="C78" s="500"/>
      <c r="D78" s="500"/>
      <c r="E78" s="508"/>
      <c r="F78" s="508"/>
      <c r="G78" s="508"/>
      <c r="H78" s="508"/>
      <c r="I78" s="508"/>
    </row>
    <row r="79" spans="1:9">
      <c r="B79" s="541"/>
      <c r="C79" s="541"/>
      <c r="D79" s="541"/>
      <c r="E79" s="541"/>
      <c r="F79" s="541"/>
      <c r="G79" s="541"/>
      <c r="H79" s="541"/>
      <c r="I79" s="541"/>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43" zoomScaleNormal="100" workbookViewId="0">
      <selection activeCell="D25" sqref="D25:E25"/>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302</v>
      </c>
      <c r="E8" s="520"/>
      <c r="F8" s="485" t="s">
        <v>44</v>
      </c>
      <c r="G8" s="485"/>
      <c r="H8" s="347" t="s">
        <v>392</v>
      </c>
      <c r="I8" s="347"/>
    </row>
    <row r="9" spans="2:9" ht="12.75" customHeight="1">
      <c r="B9" s="469" t="s">
        <v>89</v>
      </c>
      <c r="C9" s="469"/>
      <c r="D9" s="469"/>
      <c r="E9" s="469"/>
      <c r="F9" s="469"/>
      <c r="G9" s="469"/>
      <c r="H9" s="469"/>
      <c r="I9" s="469"/>
    </row>
    <row r="10" spans="2:9" ht="93.7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14"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595" t="s">
        <v>364</v>
      </c>
      <c r="C13" s="596"/>
      <c r="D13" s="596"/>
      <c r="E13" s="596"/>
      <c r="F13" s="596"/>
      <c r="G13" s="596"/>
      <c r="H13" s="596"/>
      <c r="I13" s="597"/>
    </row>
    <row r="14" spans="2:9">
      <c r="B14" s="449" t="s">
        <v>45</v>
      </c>
      <c r="C14" s="449"/>
      <c r="D14" s="449"/>
      <c r="E14" s="449"/>
      <c r="F14" s="449"/>
      <c r="G14" s="449"/>
      <c r="H14" s="449"/>
      <c r="I14" s="449"/>
    </row>
    <row r="15" spans="2:9">
      <c r="B15" s="484" t="str">
        <f>CALENDARIZACION!B38</f>
        <v>Actualización De La Cartografía Delictiva Y Centros De Operación</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MIR'!C24</f>
        <v>Señalar los cambios de la incidencia delictiva que existe en los sectores del municipio y como se va generando en cada una de las calles de las localidades, identificando zonas de riesgo y focos delictivos.</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CALENDARIZACION!E38</f>
        <v>PMAMID=(PMAMIDP/PMAMIDR)*100%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589" t="s">
        <v>535</v>
      </c>
      <c r="C23" s="590"/>
      <c r="D23" s="591" t="s">
        <v>108</v>
      </c>
      <c r="E23" s="592"/>
      <c r="F23" s="593" t="str">
        <f>CALENDARIZACION!C38</f>
        <v xml:space="preserve"> PMAMID. Porcentaje de mapas de actualización de mapas de incidencia delictiva</v>
      </c>
      <c r="G23" s="594"/>
      <c r="H23" s="510" t="s">
        <v>438</v>
      </c>
      <c r="I23" s="511"/>
    </row>
    <row r="24" spans="2:9" ht="47.25" customHeight="1">
      <c r="B24" s="586" t="s">
        <v>537</v>
      </c>
      <c r="C24" s="586"/>
      <c r="D24" s="587" t="s">
        <v>108</v>
      </c>
      <c r="E24" s="588"/>
      <c r="F24" s="572" t="str">
        <f>CALENDARIZACION!D38</f>
        <v>PMAMIDP. Porcentaje de mapas de actualización de mapas de incidencia delictiva programado</v>
      </c>
      <c r="G24" s="573"/>
      <c r="H24" s="512"/>
      <c r="I24" s="513"/>
    </row>
    <row r="25" spans="2:9" ht="94.5" customHeight="1">
      <c r="B25" s="491" t="s">
        <v>536</v>
      </c>
      <c r="C25" s="491"/>
      <c r="D25" s="351" t="s">
        <v>108</v>
      </c>
      <c r="E25" s="351"/>
      <c r="F25" s="347" t="str">
        <f>CALENDARIZACION!D39</f>
        <v xml:space="preserve">PMAMIDR. Porcentaje de mapas de actualización de mapas de incidencia delictiva realizado </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569" t="s">
        <v>108</v>
      </c>
      <c r="C30" s="570"/>
      <c r="D30" s="570"/>
      <c r="E30" s="571"/>
      <c r="F30" s="580" t="s">
        <v>201</v>
      </c>
      <c r="G30" s="581"/>
      <c r="H30" s="581"/>
      <c r="I30" s="582"/>
    </row>
    <row r="31" spans="2:9" ht="15.75" customHeight="1">
      <c r="B31" s="583" t="s">
        <v>82</v>
      </c>
      <c r="C31" s="584"/>
      <c r="D31" s="584"/>
      <c r="E31" s="585"/>
      <c r="F31" s="450" t="s">
        <v>131</v>
      </c>
      <c r="G31" s="451"/>
      <c r="H31" s="451"/>
      <c r="I31" s="451"/>
    </row>
    <row r="32" spans="2:9" ht="15.75" customHeight="1">
      <c r="B32" s="569" t="s">
        <v>109</v>
      </c>
      <c r="C32" s="570"/>
      <c r="D32" s="570"/>
      <c r="E32" s="571"/>
      <c r="F32" s="572" t="s">
        <v>110</v>
      </c>
      <c r="G32" s="573"/>
      <c r="H32" s="573"/>
      <c r="I32" s="574"/>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575" t="s">
        <v>151</v>
      </c>
      <c r="C35" s="576"/>
      <c r="D35" s="577">
        <f>CALENDARIZACION!R38</f>
        <v>12</v>
      </c>
      <c r="E35" s="578"/>
      <c r="F35" s="555" t="s">
        <v>115</v>
      </c>
      <c r="G35" s="556"/>
      <c r="H35" s="579" t="s">
        <v>116</v>
      </c>
      <c r="I35" s="579"/>
    </row>
    <row r="36" spans="1:10">
      <c r="B36" s="565" t="s">
        <v>117</v>
      </c>
      <c r="C36" s="566"/>
      <c r="D36" s="567" t="s">
        <v>109</v>
      </c>
      <c r="E36" s="568"/>
      <c r="F36" s="543" t="s">
        <v>356</v>
      </c>
      <c r="G36" s="544"/>
      <c r="H36" s="464" t="s">
        <v>119</v>
      </c>
      <c r="I36" s="464"/>
    </row>
    <row r="37" spans="1:10">
      <c r="B37" s="565" t="s">
        <v>49</v>
      </c>
      <c r="C37" s="566"/>
      <c r="D37" s="567" t="s">
        <v>200</v>
      </c>
      <c r="E37" s="568"/>
      <c r="F37" s="543" t="s">
        <v>120</v>
      </c>
      <c r="G37" s="544"/>
      <c r="H37" s="465" t="s">
        <v>121</v>
      </c>
      <c r="I37" s="465"/>
    </row>
    <row r="38" spans="1:10">
      <c r="B38" s="557" t="s">
        <v>366</v>
      </c>
      <c r="C38" s="558"/>
      <c r="D38" s="558"/>
      <c r="E38" s="558"/>
      <c r="F38" s="558"/>
      <c r="G38" s="558"/>
      <c r="H38" s="558"/>
      <c r="I38" s="558"/>
    </row>
    <row r="39" spans="1:10">
      <c r="B39" s="559" t="s">
        <v>242</v>
      </c>
      <c r="C39" s="560"/>
      <c r="D39" s="560"/>
      <c r="E39" s="561"/>
      <c r="F39" s="562" t="s">
        <v>50</v>
      </c>
      <c r="G39" s="563"/>
      <c r="H39" s="461" t="s">
        <v>146</v>
      </c>
      <c r="I39" s="461"/>
    </row>
    <row r="40" spans="1:10">
      <c r="B40" s="462">
        <v>48</v>
      </c>
      <c r="C40" s="462"/>
      <c r="D40" s="462"/>
      <c r="E40" s="462"/>
      <c r="F40" s="564">
        <v>2026</v>
      </c>
      <c r="G40" s="564"/>
      <c r="H40" s="347" t="s">
        <v>109</v>
      </c>
      <c r="I40" s="347"/>
    </row>
    <row r="41" spans="1:10">
      <c r="B41" s="548" t="s">
        <v>149</v>
      </c>
      <c r="C41" s="549"/>
      <c r="D41" s="549"/>
      <c r="E41" s="549"/>
      <c r="F41" s="549"/>
      <c r="G41" s="549"/>
      <c r="H41" s="549"/>
      <c r="I41" s="550"/>
    </row>
    <row r="42" spans="1:10" ht="22.8">
      <c r="B42" s="551" t="s">
        <v>123</v>
      </c>
      <c r="C42" s="552"/>
      <c r="D42" s="152" t="s">
        <v>150</v>
      </c>
      <c r="E42" s="153" t="s">
        <v>85</v>
      </c>
      <c r="F42" s="553" t="s">
        <v>86</v>
      </c>
      <c r="G42" s="554"/>
      <c r="H42" s="125" t="s">
        <v>75</v>
      </c>
      <c r="I42" s="125" t="s">
        <v>76</v>
      </c>
    </row>
    <row r="43" spans="1:10">
      <c r="B43" s="555" t="s">
        <v>290</v>
      </c>
      <c r="C43" s="556"/>
      <c r="D43" s="127">
        <f>SUM(CALENDARIZACION!F38:H38)</f>
        <v>3</v>
      </c>
      <c r="E43" s="128">
        <v>0</v>
      </c>
      <c r="F43" s="498">
        <f>SUM(CALENDARIZACION!F39:H39)</f>
        <v>2</v>
      </c>
      <c r="G43" s="498"/>
      <c r="H43" s="155">
        <v>46027</v>
      </c>
      <c r="I43" s="155">
        <v>46111</v>
      </c>
      <c r="J43" s="163"/>
    </row>
    <row r="44" spans="1:10">
      <c r="B44" s="543" t="s">
        <v>291</v>
      </c>
      <c r="C44" s="544"/>
      <c r="D44" s="127">
        <f>SUM(CALENDARIZACION!I38:K38)</f>
        <v>3</v>
      </c>
      <c r="E44" s="130">
        <v>0</v>
      </c>
      <c r="F44" s="498">
        <f>SUM(CALENDARIZACION!I39:K39)</f>
        <v>0</v>
      </c>
      <c r="G44" s="498"/>
      <c r="H44" s="155"/>
      <c r="I44" s="155"/>
      <c r="J44" s="163"/>
    </row>
    <row r="45" spans="1:10">
      <c r="B45" s="543" t="s">
        <v>133</v>
      </c>
      <c r="C45" s="544"/>
      <c r="D45" s="127">
        <f>SUM(CALENDARIZACION!L38:N38)</f>
        <v>3</v>
      </c>
      <c r="E45" s="128">
        <v>0</v>
      </c>
      <c r="F45" s="498">
        <f>SUM(CALENDARIZACION!L39:N39)</f>
        <v>0</v>
      </c>
      <c r="G45" s="498"/>
      <c r="H45" s="155"/>
      <c r="I45" s="155"/>
    </row>
    <row r="46" spans="1:10">
      <c r="B46" s="545" t="s">
        <v>292</v>
      </c>
      <c r="C46" s="546"/>
      <c r="D46" s="131">
        <f>SUM(CALENDARIZACION!O38:Q38)</f>
        <v>3</v>
      </c>
      <c r="E46" s="132">
        <v>0</v>
      </c>
      <c r="F46" s="547">
        <f>SUM(CALENDARIZACION!O39:Q39)</f>
        <v>0</v>
      </c>
      <c r="G46" s="547"/>
      <c r="H46" s="155"/>
      <c r="I46" s="155"/>
    </row>
    <row r="47" spans="1:10">
      <c r="B47" s="454" t="s">
        <v>362</v>
      </c>
      <c r="C47" s="454"/>
      <c r="D47" s="156">
        <f>CALENDARIZACION!R38</f>
        <v>12</v>
      </c>
      <c r="E47" s="156">
        <v>0</v>
      </c>
      <c r="F47" s="455">
        <f>CALENDARIZACION!R39</f>
        <v>2</v>
      </c>
      <c r="G47" s="455"/>
      <c r="H47" s="126" t="s">
        <v>152</v>
      </c>
      <c r="I47" s="157">
        <f>CALENDARIZACION!U38</f>
        <v>0.16666666666666666</v>
      </c>
    </row>
    <row r="48" spans="1:10">
      <c r="A48" s="499"/>
      <c r="B48" s="499"/>
      <c r="C48" s="499"/>
      <c r="D48" s="499"/>
      <c r="E48" s="499"/>
      <c r="F48" s="499"/>
      <c r="G48" s="499"/>
      <c r="H48" s="499"/>
      <c r="I48" s="499"/>
    </row>
    <row r="49" spans="1:9" ht="22.5" customHeight="1">
      <c r="A49" s="499"/>
      <c r="B49" s="499"/>
      <c r="C49" s="499"/>
      <c r="D49" s="499"/>
      <c r="E49" s="499"/>
      <c r="F49" s="499"/>
      <c r="G49" s="499"/>
      <c r="H49" s="499"/>
      <c r="I49" s="499"/>
    </row>
    <row r="50" spans="1:9" ht="39" customHeight="1">
      <c r="B50" s="485" t="s">
        <v>164</v>
      </c>
      <c r="C50" s="449"/>
      <c r="D50" s="458" t="s">
        <v>52</v>
      </c>
      <c r="E50" s="458"/>
      <c r="F50" s="458" t="s">
        <v>158</v>
      </c>
      <c r="G50" s="458"/>
      <c r="H50" s="458"/>
      <c r="I50" s="458"/>
    </row>
    <row r="51" spans="1:9" ht="33.75" customHeight="1">
      <c r="B51" s="459" t="str">
        <f>D8</f>
        <v>PP1- A7 C1</v>
      </c>
      <c r="C51" s="459"/>
      <c r="D51" s="351" t="str">
        <f>B15</f>
        <v>Actualización De La Cartografía Delictiva Y Centros De Operación</v>
      </c>
      <c r="E51" s="351"/>
      <c r="F51" s="135" t="s">
        <v>159</v>
      </c>
      <c r="G51" s="126" t="s">
        <v>160</v>
      </c>
      <c r="H51" s="135" t="s">
        <v>67</v>
      </c>
      <c r="I51" s="136" t="s">
        <v>68</v>
      </c>
    </row>
    <row r="52" spans="1:9" ht="30" customHeight="1">
      <c r="B52" s="460"/>
      <c r="C52" s="460"/>
      <c r="D52" s="359"/>
      <c r="E52" s="359"/>
      <c r="F52" s="137">
        <f>CALENDARIZACION!S38</f>
        <v>12</v>
      </c>
      <c r="G52" s="133">
        <f>CALENDARIZACION!S39</f>
        <v>2</v>
      </c>
      <c r="H52" s="137">
        <f>CALENDARIZACION!T38</f>
        <v>10</v>
      </c>
      <c r="I52" s="138">
        <f>CALENDARIZACION!U38</f>
        <v>0.16666666666666666</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0.66666666666666663</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f>F45/D45</f>
        <v>0</v>
      </c>
      <c r="F75" s="508"/>
      <c r="G75" s="508"/>
      <c r="H75" s="508"/>
      <c r="I75" s="508"/>
    </row>
    <row r="76" spans="1:9" ht="12.75" customHeight="1">
      <c r="B76" s="500"/>
      <c r="C76" s="500"/>
      <c r="D76" s="500"/>
      <c r="E76" s="508"/>
      <c r="F76" s="508"/>
      <c r="G76" s="508"/>
      <c r="H76" s="508"/>
      <c r="I76" s="508"/>
    </row>
    <row r="77" spans="1:9">
      <c r="B77" s="500" t="s">
        <v>292</v>
      </c>
      <c r="C77" s="500"/>
      <c r="D77" s="500"/>
      <c r="E77" s="508">
        <f>F46/D46</f>
        <v>0</v>
      </c>
      <c r="F77" s="508"/>
      <c r="G77" s="508"/>
      <c r="H77" s="508"/>
      <c r="I77" s="508"/>
    </row>
    <row r="78" spans="1:9">
      <c r="B78" s="500"/>
      <c r="C78" s="500"/>
      <c r="D78" s="500"/>
      <c r="E78" s="508"/>
      <c r="F78" s="508"/>
      <c r="G78" s="508"/>
      <c r="H78" s="508"/>
      <c r="I78" s="508"/>
    </row>
    <row r="79" spans="1:9">
      <c r="B79" s="518"/>
      <c r="C79" s="518"/>
      <c r="D79" s="518"/>
      <c r="E79" s="518"/>
      <c r="F79" s="518"/>
      <c r="G79" s="518"/>
      <c r="H79" s="518"/>
      <c r="I79" s="518"/>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25" zoomScaleNormal="100" workbookViewId="0">
      <selection activeCell="D43" sqref="D43"/>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538</v>
      </c>
      <c r="E8" s="520"/>
      <c r="F8" s="485" t="s">
        <v>44</v>
      </c>
      <c r="G8" s="485"/>
      <c r="H8" s="347" t="s">
        <v>392</v>
      </c>
      <c r="I8" s="347"/>
    </row>
    <row r="9" spans="2:9" ht="12.75" customHeight="1">
      <c r="B9" s="469" t="s">
        <v>89</v>
      </c>
      <c r="C9" s="469"/>
      <c r="D9" s="469"/>
      <c r="E9" s="469"/>
      <c r="F9" s="469"/>
      <c r="G9" s="469"/>
      <c r="H9" s="469"/>
      <c r="I9" s="469"/>
    </row>
    <row r="10" spans="2:9" ht="93.7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10.2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595" t="s">
        <v>364</v>
      </c>
      <c r="C13" s="596"/>
      <c r="D13" s="596"/>
      <c r="E13" s="596"/>
      <c r="F13" s="596"/>
      <c r="G13" s="596"/>
      <c r="H13" s="596"/>
      <c r="I13" s="597"/>
    </row>
    <row r="14" spans="2:9">
      <c r="B14" s="449" t="s">
        <v>45</v>
      </c>
      <c r="C14" s="449"/>
      <c r="D14" s="449"/>
      <c r="E14" s="449"/>
      <c r="F14" s="449"/>
      <c r="G14" s="449"/>
      <c r="H14" s="449"/>
      <c r="I14" s="449"/>
    </row>
    <row r="15" spans="2:9" ht="30.75" customHeight="1">
      <c r="B15" s="484" t="str">
        <f>CALENDARIZACION!B41</f>
        <v>Profesionalización, Certificación y Estructura Operativa del Personal</v>
      </c>
      <c r="C15" s="484"/>
      <c r="D15" s="484"/>
      <c r="E15" s="484"/>
      <c r="F15" s="484"/>
      <c r="G15" s="484"/>
      <c r="H15" s="484"/>
      <c r="I15" s="484"/>
    </row>
    <row r="16" spans="2:9">
      <c r="B16" s="449" t="s">
        <v>48</v>
      </c>
      <c r="C16" s="449"/>
      <c r="D16" s="449"/>
      <c r="E16" s="449"/>
      <c r="F16" s="449"/>
      <c r="G16" s="449"/>
      <c r="H16" s="449"/>
      <c r="I16" s="449"/>
    </row>
    <row r="17" spans="2:9" ht="63.75" customHeight="1">
      <c r="B17" s="347" t="str">
        <f>'FORMATO 2. POA - MIR'!C25</f>
        <v>Conjunto de acciones encaminadas a fortalecer las capacidades del estado de fuerza mediante la definición de roles y funciones, la elaboración de instrumentos normativos internos como el Manual de Organización y el Manual de Procedimientos, la obtención del Certificado Único Policial y la impartición de talleres en materia de justicia penal y cívica, contribuyendo a contar con una corporación estructurada, certificada y profesionalizada al servicio de los habitantes de Zapotlán de Juárez.</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CALENDARIZACION!E41</f>
        <v>PAPCEOP=(PAPCEOPP/PAPCEOPR)*100%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589" t="s">
        <v>539</v>
      </c>
      <c r="C23" s="590"/>
      <c r="D23" s="591" t="s">
        <v>108</v>
      </c>
      <c r="E23" s="592"/>
      <c r="F23" s="593" t="str">
        <f>CALENDARIZACION!C41</f>
        <v>PAPCEOP. Porcentaje de acciones de Profesionalización, certificación y estructuración operativa del personal.</v>
      </c>
      <c r="G23" s="594"/>
      <c r="H23" s="510" t="s">
        <v>440</v>
      </c>
      <c r="I23" s="511"/>
    </row>
    <row r="24" spans="2:9" ht="63.75" customHeight="1">
      <c r="B24" s="491" t="s">
        <v>541</v>
      </c>
      <c r="C24" s="491"/>
      <c r="D24" s="591" t="s">
        <v>108</v>
      </c>
      <c r="E24" s="592"/>
      <c r="F24" s="598" t="str">
        <f>CALENDARIZACION!D41</f>
        <v>PAPCEOPP. Porcentaje de acciones de Profesionalización, certificación y estructuración operativa del personal programado</v>
      </c>
      <c r="G24" s="599"/>
      <c r="H24" s="512"/>
      <c r="I24" s="513"/>
    </row>
    <row r="25" spans="2:9" ht="68.25" customHeight="1">
      <c r="B25" s="491" t="s">
        <v>540</v>
      </c>
      <c r="C25" s="491"/>
      <c r="D25" s="591" t="s">
        <v>108</v>
      </c>
      <c r="E25" s="592"/>
      <c r="F25" s="544" t="str">
        <f>CALENDARIZACION!D42</f>
        <v xml:space="preserve">PAPCEOPR. Porcentaje de acciones de Profesionalización, certificación y estructuración operativa del personal realizado </v>
      </c>
      <c r="G25" s="544"/>
      <c r="H25" s="514"/>
      <c r="I25" s="515"/>
    </row>
    <row r="26" spans="2:9" ht="12.75" customHeight="1">
      <c r="B26" s="604" t="s">
        <v>145</v>
      </c>
      <c r="C26" s="604"/>
      <c r="D26" s="604"/>
      <c r="E26" s="604"/>
      <c r="F26" s="604"/>
      <c r="G26" s="604"/>
      <c r="H26" s="604"/>
      <c r="I26" s="604"/>
    </row>
    <row r="27" spans="2:9" ht="15.75" customHeight="1">
      <c r="B27" s="605" t="s">
        <v>28</v>
      </c>
      <c r="C27" s="602"/>
      <c r="D27" s="600" t="s">
        <v>46</v>
      </c>
      <c r="E27" s="602"/>
      <c r="F27" s="605" t="s">
        <v>47</v>
      </c>
      <c r="G27" s="606"/>
      <c r="H27" s="606"/>
      <c r="I27" s="606"/>
    </row>
    <row r="28" spans="2:9" ht="18" customHeight="1">
      <c r="B28" s="593" t="s">
        <v>99</v>
      </c>
      <c r="C28" s="594"/>
      <c r="D28" s="580" t="s">
        <v>97</v>
      </c>
      <c r="E28" s="582"/>
      <c r="F28" s="580" t="s">
        <v>225</v>
      </c>
      <c r="G28" s="581"/>
      <c r="H28" s="581"/>
      <c r="I28" s="582"/>
    </row>
    <row r="29" spans="2:9" ht="18" customHeight="1">
      <c r="B29" s="600" t="s">
        <v>127</v>
      </c>
      <c r="C29" s="601"/>
      <c r="D29" s="601"/>
      <c r="E29" s="602"/>
      <c r="F29" s="603" t="s">
        <v>130</v>
      </c>
      <c r="G29" s="558"/>
      <c r="H29" s="558"/>
      <c r="I29" s="558"/>
    </row>
    <row r="30" spans="2:9" ht="13.5" customHeight="1">
      <c r="B30" s="569" t="s">
        <v>108</v>
      </c>
      <c r="C30" s="570"/>
      <c r="D30" s="570"/>
      <c r="E30" s="571"/>
      <c r="F30" s="580" t="s">
        <v>201</v>
      </c>
      <c r="G30" s="581"/>
      <c r="H30" s="581"/>
      <c r="I30" s="582"/>
    </row>
    <row r="31" spans="2:9" ht="15.75" customHeight="1">
      <c r="B31" s="583" t="s">
        <v>82</v>
      </c>
      <c r="C31" s="584"/>
      <c r="D31" s="584"/>
      <c r="E31" s="585"/>
      <c r="F31" s="450" t="s">
        <v>131</v>
      </c>
      <c r="G31" s="451"/>
      <c r="H31" s="451"/>
      <c r="I31" s="451"/>
    </row>
    <row r="32" spans="2:9" ht="15.75" customHeight="1">
      <c r="B32" s="569" t="s">
        <v>112</v>
      </c>
      <c r="C32" s="570"/>
      <c r="D32" s="570"/>
      <c r="E32" s="571"/>
      <c r="F32" s="572" t="s">
        <v>110</v>
      </c>
      <c r="G32" s="573"/>
      <c r="H32" s="573"/>
      <c r="I32" s="574"/>
    </row>
    <row r="33" spans="1:10" ht="14.25" customHeight="1">
      <c r="B33" s="469" t="s">
        <v>148</v>
      </c>
      <c r="C33" s="469"/>
      <c r="D33" s="469"/>
      <c r="E33" s="469"/>
      <c r="F33" s="469"/>
      <c r="G33" s="469"/>
      <c r="H33" s="469"/>
      <c r="I33" s="469"/>
    </row>
    <row r="34" spans="1:10" ht="13.5" customHeight="1">
      <c r="B34" s="607" t="s">
        <v>357</v>
      </c>
      <c r="C34" s="608"/>
      <c r="D34" s="608"/>
      <c r="E34" s="608"/>
      <c r="F34" s="609" t="s">
        <v>358</v>
      </c>
      <c r="G34" s="609"/>
      <c r="H34" s="609"/>
      <c r="I34" s="609"/>
    </row>
    <row r="35" spans="1:10">
      <c r="B35" s="565" t="s">
        <v>151</v>
      </c>
      <c r="C35" s="566"/>
      <c r="D35" s="610">
        <f>CALENDARIZACION!R41</f>
        <v>13</v>
      </c>
      <c r="E35" s="611"/>
      <c r="F35" s="555" t="s">
        <v>115</v>
      </c>
      <c r="G35" s="556"/>
      <c r="H35" s="579" t="s">
        <v>116</v>
      </c>
      <c r="I35" s="579"/>
    </row>
    <row r="36" spans="1:10">
      <c r="B36" s="565" t="s">
        <v>117</v>
      </c>
      <c r="C36" s="566"/>
      <c r="D36" s="567" t="s">
        <v>109</v>
      </c>
      <c r="E36" s="568"/>
      <c r="F36" s="543" t="s">
        <v>356</v>
      </c>
      <c r="G36" s="544"/>
      <c r="H36" s="464" t="s">
        <v>119</v>
      </c>
      <c r="I36" s="464"/>
    </row>
    <row r="37" spans="1:10">
      <c r="B37" s="565" t="s">
        <v>49</v>
      </c>
      <c r="C37" s="566"/>
      <c r="D37" s="567" t="s">
        <v>199</v>
      </c>
      <c r="E37" s="568"/>
      <c r="F37" s="543" t="s">
        <v>120</v>
      </c>
      <c r="G37" s="544"/>
      <c r="H37" s="465" t="s">
        <v>121</v>
      </c>
      <c r="I37" s="465"/>
    </row>
    <row r="38" spans="1:10">
      <c r="B38" s="557" t="s">
        <v>366</v>
      </c>
      <c r="C38" s="558"/>
      <c r="D38" s="558"/>
      <c r="E38" s="558"/>
      <c r="F38" s="558"/>
      <c r="G38" s="558"/>
      <c r="H38" s="558"/>
      <c r="I38" s="558"/>
    </row>
    <row r="39" spans="1:10">
      <c r="B39" s="559" t="s">
        <v>242</v>
      </c>
      <c r="C39" s="560"/>
      <c r="D39" s="560"/>
      <c r="E39" s="561"/>
      <c r="F39" s="562" t="s">
        <v>50</v>
      </c>
      <c r="G39" s="563"/>
      <c r="H39" s="461" t="s">
        <v>146</v>
      </c>
      <c r="I39" s="461"/>
    </row>
    <row r="40" spans="1:10">
      <c r="B40" s="462">
        <f>D43</f>
        <v>2</v>
      </c>
      <c r="C40" s="462"/>
      <c r="D40" s="462"/>
      <c r="E40" s="462"/>
      <c r="F40" s="564">
        <v>2026</v>
      </c>
      <c r="G40" s="564"/>
      <c r="H40" s="347" t="s">
        <v>112</v>
      </c>
      <c r="I40" s="347"/>
    </row>
    <row r="41" spans="1:10">
      <c r="B41" s="548" t="s">
        <v>149</v>
      </c>
      <c r="C41" s="549"/>
      <c r="D41" s="549"/>
      <c r="E41" s="549"/>
      <c r="F41" s="549"/>
      <c r="G41" s="549"/>
      <c r="H41" s="549"/>
      <c r="I41" s="550"/>
    </row>
    <row r="42" spans="1:10" ht="22.8">
      <c r="B42" s="551" t="s">
        <v>123</v>
      </c>
      <c r="C42" s="552"/>
      <c r="D42" s="152" t="s">
        <v>150</v>
      </c>
      <c r="E42" s="153" t="s">
        <v>85</v>
      </c>
      <c r="F42" s="553" t="s">
        <v>86</v>
      </c>
      <c r="G42" s="554"/>
      <c r="H42" s="125" t="s">
        <v>75</v>
      </c>
      <c r="I42" s="125" t="s">
        <v>76</v>
      </c>
    </row>
    <row r="43" spans="1:10">
      <c r="B43" s="555" t="s">
        <v>290</v>
      </c>
      <c r="C43" s="556"/>
      <c r="D43" s="127">
        <f>SUM(CALENDARIZACION!F41:H41)</f>
        <v>2</v>
      </c>
      <c r="E43" s="128">
        <v>0</v>
      </c>
      <c r="F43" s="498">
        <f>SUM(CALENDARIZACION!F42:H42)</f>
        <v>2</v>
      </c>
      <c r="G43" s="498"/>
      <c r="H43" s="155">
        <v>46027</v>
      </c>
      <c r="I43" s="155">
        <v>46386</v>
      </c>
      <c r="J43" s="163"/>
    </row>
    <row r="44" spans="1:10">
      <c r="B44" s="543" t="s">
        <v>291</v>
      </c>
      <c r="C44" s="544"/>
      <c r="D44" s="127">
        <f>SUM(CALENDARIZACION!I41:K41)</f>
        <v>4</v>
      </c>
      <c r="E44" s="130">
        <v>0</v>
      </c>
      <c r="F44" s="498">
        <f>SUM(CALENDARIZACION!I42:K42)</f>
        <v>0</v>
      </c>
      <c r="G44" s="498"/>
      <c r="H44" s="155"/>
      <c r="I44" s="155"/>
      <c r="J44" s="163"/>
    </row>
    <row r="45" spans="1:10">
      <c r="B45" s="543" t="s">
        <v>133</v>
      </c>
      <c r="C45" s="544"/>
      <c r="D45" s="127">
        <f>SUM(CALENDARIZACION!L41:N41)</f>
        <v>3</v>
      </c>
      <c r="E45" s="128">
        <v>0</v>
      </c>
      <c r="F45" s="498">
        <f>SUM(CALENDARIZACION!L42:N42)</f>
        <v>0</v>
      </c>
      <c r="G45" s="498"/>
      <c r="H45" s="155"/>
      <c r="I45" s="155"/>
    </row>
    <row r="46" spans="1:10">
      <c r="B46" s="545" t="s">
        <v>292</v>
      </c>
      <c r="C46" s="546"/>
      <c r="D46" s="131">
        <f>SUM(CALENDARIZACION!O41:Q41)</f>
        <v>4</v>
      </c>
      <c r="E46" s="132">
        <v>0</v>
      </c>
      <c r="F46" s="547">
        <f>SUM(CALENDARIZACION!O42:Q42)</f>
        <v>0</v>
      </c>
      <c r="G46" s="547"/>
      <c r="H46" s="155"/>
      <c r="I46" s="155"/>
    </row>
    <row r="47" spans="1:10">
      <c r="B47" s="454" t="s">
        <v>362</v>
      </c>
      <c r="C47" s="454"/>
      <c r="D47" s="156">
        <f>CALENDARIZACION!R41</f>
        <v>13</v>
      </c>
      <c r="E47" s="156">
        <v>0</v>
      </c>
      <c r="F47" s="455">
        <f>CALENDARIZACION!R42</f>
        <v>2</v>
      </c>
      <c r="G47" s="455"/>
      <c r="H47" s="126" t="s">
        <v>152</v>
      </c>
      <c r="I47" s="157">
        <f>CALENDARIZACION!U41</f>
        <v>0.15384615384615385</v>
      </c>
    </row>
    <row r="48" spans="1:10">
      <c r="A48" s="499"/>
      <c r="B48" s="499"/>
      <c r="C48" s="499"/>
      <c r="D48" s="499"/>
      <c r="E48" s="499"/>
      <c r="F48" s="499"/>
      <c r="G48" s="499"/>
      <c r="H48" s="499"/>
      <c r="I48" s="499"/>
    </row>
    <row r="49" spans="1:9" ht="22.5" customHeight="1">
      <c r="A49" s="499"/>
      <c r="B49" s="499"/>
      <c r="C49" s="499"/>
      <c r="D49" s="499"/>
      <c r="E49" s="499"/>
      <c r="F49" s="499"/>
      <c r="G49" s="499"/>
      <c r="H49" s="499"/>
      <c r="I49" s="499"/>
    </row>
    <row r="50" spans="1:9" ht="39" customHeight="1">
      <c r="B50" s="485" t="s">
        <v>164</v>
      </c>
      <c r="C50" s="449"/>
      <c r="D50" s="458" t="s">
        <v>52</v>
      </c>
      <c r="E50" s="458"/>
      <c r="F50" s="458" t="s">
        <v>158</v>
      </c>
      <c r="G50" s="458"/>
      <c r="H50" s="458"/>
      <c r="I50" s="458"/>
    </row>
    <row r="51" spans="1:9" ht="33.75" customHeight="1">
      <c r="B51" s="459" t="str">
        <f>D8</f>
        <v>PP1- C2</v>
      </c>
      <c r="C51" s="459"/>
      <c r="D51" s="351" t="str">
        <f>B15</f>
        <v>Profesionalización, Certificación y Estructura Operativa del Personal</v>
      </c>
      <c r="E51" s="351"/>
      <c r="F51" s="135" t="s">
        <v>159</v>
      </c>
      <c r="G51" s="126" t="s">
        <v>160</v>
      </c>
      <c r="H51" s="135" t="s">
        <v>67</v>
      </c>
      <c r="I51" s="136" t="s">
        <v>68</v>
      </c>
    </row>
    <row r="52" spans="1:9" ht="30" customHeight="1">
      <c r="B52" s="460"/>
      <c r="C52" s="460"/>
      <c r="D52" s="359"/>
      <c r="E52" s="359"/>
      <c r="F52" s="137">
        <f>CALENDARIZACION!S41</f>
        <v>13</v>
      </c>
      <c r="G52" s="133">
        <f>CALENDARIZACION!S42</f>
        <v>2</v>
      </c>
      <c r="H52" s="137">
        <f>CALENDARIZACION!T41</f>
        <v>11</v>
      </c>
      <c r="I52" s="138">
        <f>CALENDARIZACION!U41</f>
        <v>0.15384615384615385</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1</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f>F45/D45</f>
        <v>0</v>
      </c>
      <c r="F75" s="508"/>
      <c r="G75" s="508"/>
      <c r="H75" s="508"/>
      <c r="I75" s="508"/>
    </row>
    <row r="76" spans="1:9" ht="12.75" customHeight="1">
      <c r="B76" s="500"/>
      <c r="C76" s="500"/>
      <c r="D76" s="500"/>
      <c r="E76" s="508"/>
      <c r="F76" s="508"/>
      <c r="G76" s="508"/>
      <c r="H76" s="508"/>
      <c r="I76" s="508"/>
    </row>
    <row r="77" spans="1:9">
      <c r="B77" s="500" t="s">
        <v>292</v>
      </c>
      <c r="C77" s="500"/>
      <c r="D77" s="500"/>
      <c r="E77" s="508">
        <f>F46/D46</f>
        <v>0</v>
      </c>
      <c r="F77" s="508"/>
      <c r="G77" s="508"/>
      <c r="H77" s="508"/>
      <c r="I77" s="508"/>
    </row>
    <row r="78" spans="1:9">
      <c r="B78" s="500"/>
      <c r="C78" s="500"/>
      <c r="D78" s="500"/>
      <c r="E78" s="508"/>
      <c r="F78" s="508"/>
      <c r="G78" s="508"/>
      <c r="H78" s="508"/>
      <c r="I78" s="508"/>
    </row>
    <row r="79" spans="1:9">
      <c r="B79" s="518"/>
      <c r="C79" s="518"/>
      <c r="D79" s="518"/>
      <c r="E79" s="518"/>
      <c r="F79" s="518"/>
      <c r="G79" s="518"/>
      <c r="H79" s="518"/>
      <c r="I79" s="51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25" zoomScale="70" zoomScaleNormal="100" zoomScaleSheetLayoutView="70" workbookViewId="0">
      <selection activeCell="B26" sqref="B26:I26"/>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2" spans="1:9" ht="18" customHeight="1"/>
    <row r="3" spans="1:9" ht="15" customHeight="1"/>
    <row r="4" spans="1:9" ht="34.5" customHeight="1">
      <c r="B4" s="346" t="s">
        <v>38</v>
      </c>
      <c r="C4" s="488"/>
      <c r="D4" s="488"/>
      <c r="E4" s="488"/>
      <c r="F4" s="488"/>
      <c r="G4" s="488"/>
      <c r="H4" s="488"/>
      <c r="I4" s="488"/>
    </row>
    <row r="5" spans="1:9" ht="19.5" customHeight="1">
      <c r="B5" s="352" t="s">
        <v>363</v>
      </c>
      <c r="C5" s="489"/>
      <c r="D5" s="489"/>
      <c r="E5" s="489"/>
      <c r="F5" s="489"/>
      <c r="G5" s="489"/>
      <c r="H5" s="489"/>
      <c r="I5" s="489"/>
    </row>
    <row r="6" spans="1:9" ht="31.5" customHeight="1">
      <c r="A6" s="161"/>
      <c r="B6" s="485" t="s">
        <v>39</v>
      </c>
      <c r="C6" s="485"/>
      <c r="D6" s="347" t="str">
        <f>'FORMATO 2. POA - MIR'!D4:F4</f>
        <v>DIRECCIÓN DE SEGURIDAD</v>
      </c>
      <c r="E6" s="347"/>
      <c r="F6" s="485" t="s">
        <v>42</v>
      </c>
      <c r="G6" s="485"/>
      <c r="H6" s="347">
        <v>2026</v>
      </c>
      <c r="I6" s="347"/>
    </row>
    <row r="7" spans="1:9" ht="54" customHeight="1">
      <c r="A7" s="161"/>
      <c r="B7" s="485" t="s">
        <v>40</v>
      </c>
      <c r="C7" s="485"/>
      <c r="D7" s="347" t="str">
        <f>'FORMATO 2. POA - MIR'!D5:F5</f>
        <v>POA DIRECCIÓN DE SEGURIDAD 2026</v>
      </c>
      <c r="E7" s="347"/>
      <c r="F7" s="485" t="s">
        <v>43</v>
      </c>
      <c r="G7" s="485"/>
      <c r="H7" s="347" t="s">
        <v>293</v>
      </c>
      <c r="I7" s="347"/>
    </row>
    <row r="8" spans="1:9" ht="41.25" customHeight="1">
      <c r="A8" s="161"/>
      <c r="B8" s="486" t="s">
        <v>41</v>
      </c>
      <c r="C8" s="486"/>
      <c r="D8" s="519" t="s">
        <v>542</v>
      </c>
      <c r="E8" s="520"/>
      <c r="F8" s="485" t="s">
        <v>44</v>
      </c>
      <c r="G8" s="485"/>
      <c r="H8" s="347" t="s">
        <v>392</v>
      </c>
      <c r="I8" s="347"/>
    </row>
    <row r="9" spans="1:9" ht="12.75" customHeight="1">
      <c r="A9" s="161"/>
      <c r="B9" s="469" t="s">
        <v>89</v>
      </c>
      <c r="C9" s="469"/>
      <c r="D9" s="469"/>
      <c r="E9" s="469"/>
      <c r="F9" s="469"/>
      <c r="G9" s="469"/>
      <c r="H9" s="469"/>
      <c r="I9" s="469"/>
    </row>
    <row r="10" spans="1:9" ht="105" customHeight="1">
      <c r="A10" s="16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1:9" ht="121.5" customHeight="1">
      <c r="A11" s="16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1:9" ht="126" customHeight="1">
      <c r="A12" s="16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1:9" ht="15" customHeight="1">
      <c r="A13" s="161"/>
      <c r="B13" s="595" t="s">
        <v>364</v>
      </c>
      <c r="C13" s="596"/>
      <c r="D13" s="596"/>
      <c r="E13" s="596"/>
      <c r="F13" s="596"/>
      <c r="G13" s="596"/>
      <c r="H13" s="596"/>
      <c r="I13" s="597"/>
    </row>
    <row r="14" spans="1:9">
      <c r="A14" s="161"/>
      <c r="B14" s="449" t="s">
        <v>45</v>
      </c>
      <c r="C14" s="449"/>
      <c r="D14" s="449"/>
      <c r="E14" s="449"/>
      <c r="F14" s="449"/>
      <c r="G14" s="449"/>
      <c r="H14" s="449"/>
      <c r="I14" s="449"/>
    </row>
    <row r="15" spans="1:9" ht="30.75" customHeight="1">
      <c r="A15" s="161"/>
      <c r="B15" s="484" t="str">
        <f>CALENDARIZACION!B44</f>
        <v>Personal Que Cuenta Con El Certificado Único Policial</v>
      </c>
      <c r="C15" s="484"/>
      <c r="D15" s="484"/>
      <c r="E15" s="484"/>
      <c r="F15" s="484"/>
      <c r="G15" s="484"/>
      <c r="H15" s="484"/>
      <c r="I15" s="484"/>
    </row>
    <row r="16" spans="1:9">
      <c r="A16" s="161"/>
      <c r="B16" s="449" t="s">
        <v>48</v>
      </c>
      <c r="C16" s="449"/>
      <c r="D16" s="449"/>
      <c r="E16" s="449"/>
      <c r="F16" s="449"/>
      <c r="G16" s="449"/>
      <c r="H16" s="449"/>
      <c r="I16" s="449"/>
    </row>
    <row r="17" spans="1:9" ht="39" customHeight="1">
      <c r="A17" s="161"/>
      <c r="B17" s="347" t="str">
        <f>'FORMATO 2. POA - MIR'!C26</f>
        <v>Aplicar evaluaciones de control y confianza, curso de formación inicial, curso de competencias básicas de la función policial y la evaluación de desempeño para poder contar con el estado de fuerza certificado en su totalidad.</v>
      </c>
      <c r="C17" s="347"/>
      <c r="D17" s="347"/>
      <c r="E17" s="347"/>
      <c r="F17" s="347"/>
      <c r="G17" s="347"/>
      <c r="H17" s="347"/>
      <c r="I17" s="347"/>
    </row>
    <row r="18" spans="1:9" ht="18.75" customHeight="1">
      <c r="A18" s="161"/>
      <c r="B18" s="483" t="s">
        <v>365</v>
      </c>
      <c r="C18" s="483"/>
      <c r="D18" s="483"/>
      <c r="E18" s="483"/>
      <c r="F18" s="483"/>
      <c r="G18" s="483"/>
      <c r="H18" s="483"/>
      <c r="I18" s="483"/>
    </row>
    <row r="19" spans="1:9">
      <c r="A19" s="161"/>
      <c r="B19" s="451" t="s">
        <v>352</v>
      </c>
      <c r="C19" s="451"/>
      <c r="D19" s="451"/>
      <c r="E19" s="451"/>
      <c r="F19" s="451"/>
      <c r="G19" s="451"/>
      <c r="H19" s="451"/>
      <c r="I19" s="451"/>
    </row>
    <row r="20" spans="1:9">
      <c r="A20" s="161"/>
      <c r="B20" s="347" t="str">
        <f>CALENDARIZACION!E44</f>
        <v>PPEFEC=(PPEFECP/PPEFECR)*100%</v>
      </c>
      <c r="C20" s="347"/>
      <c r="D20" s="347"/>
      <c r="E20" s="347"/>
      <c r="F20" s="347"/>
      <c r="G20" s="347"/>
      <c r="H20" s="347"/>
      <c r="I20" s="347"/>
    </row>
    <row r="21" spans="1:9">
      <c r="A21" s="161"/>
      <c r="B21" s="451" t="s">
        <v>353</v>
      </c>
      <c r="C21" s="451"/>
      <c r="D21" s="451"/>
      <c r="E21" s="451"/>
      <c r="F21" s="451"/>
      <c r="G21" s="451"/>
      <c r="H21" s="451"/>
      <c r="I21" s="451"/>
    </row>
    <row r="22" spans="1:9" ht="28.5" customHeight="1">
      <c r="A22" s="161"/>
      <c r="B22" s="471" t="s">
        <v>105</v>
      </c>
      <c r="C22" s="472"/>
      <c r="D22" s="473" t="s">
        <v>354</v>
      </c>
      <c r="E22" s="473"/>
      <c r="F22" s="472" t="s">
        <v>355</v>
      </c>
      <c r="G22" s="472"/>
      <c r="H22" s="461" t="s">
        <v>142</v>
      </c>
      <c r="I22" s="461"/>
    </row>
    <row r="23" spans="1:9" ht="46.5" customHeight="1">
      <c r="A23" s="161"/>
      <c r="B23" s="589" t="s">
        <v>543</v>
      </c>
      <c r="C23" s="590"/>
      <c r="D23" s="591" t="s">
        <v>108</v>
      </c>
      <c r="E23" s="592"/>
      <c r="F23" s="593" t="str">
        <f>CALENDARIZACION!C44</f>
        <v xml:space="preserve">PPEFEC. Porcentaje del personal del estado de fuerza que se encuentre certificado </v>
      </c>
      <c r="G23" s="594"/>
      <c r="H23" s="510" t="s">
        <v>439</v>
      </c>
      <c r="I23" s="511"/>
    </row>
    <row r="24" spans="1:9" ht="63.75" customHeight="1">
      <c r="A24" s="161"/>
      <c r="B24" s="491" t="s">
        <v>545</v>
      </c>
      <c r="C24" s="491"/>
      <c r="D24" s="591" t="s">
        <v>108</v>
      </c>
      <c r="E24" s="592"/>
      <c r="F24" s="598" t="str">
        <f>CALENDARIZACION!D44</f>
        <v>PPEFECP. Porcentaje del personal del estado de fuerza que se encuentre certificado programado</v>
      </c>
      <c r="G24" s="599"/>
      <c r="H24" s="512"/>
      <c r="I24" s="513"/>
    </row>
    <row r="25" spans="1:9" ht="68.25" customHeight="1">
      <c r="A25" s="161"/>
      <c r="B25" s="491" t="s">
        <v>544</v>
      </c>
      <c r="C25" s="491"/>
      <c r="D25" s="591" t="s">
        <v>108</v>
      </c>
      <c r="E25" s="592"/>
      <c r="F25" s="544" t="str">
        <f>CALENDARIZACION!D45</f>
        <v>PPEFECR. Porcentaje del personal del estado de fuerza que se encuentre certificado realizado</v>
      </c>
      <c r="G25" s="544"/>
      <c r="H25" s="514"/>
      <c r="I25" s="515"/>
    </row>
    <row r="26" spans="1:9" ht="12.75" customHeight="1">
      <c r="A26" s="161"/>
      <c r="B26" s="604" t="s">
        <v>145</v>
      </c>
      <c r="C26" s="604"/>
      <c r="D26" s="604"/>
      <c r="E26" s="604"/>
      <c r="F26" s="604"/>
      <c r="G26" s="604"/>
      <c r="H26" s="604"/>
      <c r="I26" s="604"/>
    </row>
    <row r="27" spans="1:9" ht="15.75" customHeight="1">
      <c r="A27" s="161"/>
      <c r="B27" s="605" t="s">
        <v>28</v>
      </c>
      <c r="C27" s="602"/>
      <c r="D27" s="600" t="s">
        <v>46</v>
      </c>
      <c r="E27" s="602"/>
      <c r="F27" s="605" t="s">
        <v>47</v>
      </c>
      <c r="G27" s="606"/>
      <c r="H27" s="606"/>
      <c r="I27" s="606"/>
    </row>
    <row r="28" spans="1:9" ht="18" customHeight="1">
      <c r="A28" s="161"/>
      <c r="B28" s="593" t="s">
        <v>100</v>
      </c>
      <c r="C28" s="594"/>
      <c r="D28" s="580" t="s">
        <v>98</v>
      </c>
      <c r="E28" s="582"/>
      <c r="F28" s="580" t="s">
        <v>225</v>
      </c>
      <c r="G28" s="581"/>
      <c r="H28" s="581"/>
      <c r="I28" s="582"/>
    </row>
    <row r="29" spans="1:9" ht="18" customHeight="1">
      <c r="A29" s="161"/>
      <c r="B29" s="600" t="s">
        <v>127</v>
      </c>
      <c r="C29" s="601"/>
      <c r="D29" s="601"/>
      <c r="E29" s="602"/>
      <c r="F29" s="603" t="s">
        <v>130</v>
      </c>
      <c r="G29" s="558"/>
      <c r="H29" s="558"/>
      <c r="I29" s="558"/>
    </row>
    <row r="30" spans="1:9" ht="13.5" customHeight="1">
      <c r="A30" s="161"/>
      <c r="B30" s="569" t="s">
        <v>108</v>
      </c>
      <c r="C30" s="570"/>
      <c r="D30" s="570"/>
      <c r="E30" s="571"/>
      <c r="F30" s="580" t="s">
        <v>201</v>
      </c>
      <c r="G30" s="581"/>
      <c r="H30" s="581"/>
      <c r="I30" s="582"/>
    </row>
    <row r="31" spans="1:9" ht="15.75" customHeight="1">
      <c r="A31" s="161"/>
      <c r="B31" s="583" t="s">
        <v>82</v>
      </c>
      <c r="C31" s="584"/>
      <c r="D31" s="584"/>
      <c r="E31" s="585"/>
      <c r="F31" s="450" t="s">
        <v>131</v>
      </c>
      <c r="G31" s="451"/>
      <c r="H31" s="451"/>
      <c r="I31" s="451"/>
    </row>
    <row r="32" spans="1:9" ht="15.75" customHeight="1">
      <c r="A32" s="161"/>
      <c r="B32" s="569" t="s">
        <v>109</v>
      </c>
      <c r="C32" s="570"/>
      <c r="D32" s="570"/>
      <c r="E32" s="571"/>
      <c r="F32" s="572" t="s">
        <v>110</v>
      </c>
      <c r="G32" s="573"/>
      <c r="H32" s="573"/>
      <c r="I32" s="574"/>
    </row>
    <row r="33" spans="1:10" ht="14.25" customHeight="1">
      <c r="A33" s="161"/>
      <c r="B33" s="469" t="s">
        <v>148</v>
      </c>
      <c r="C33" s="469"/>
      <c r="D33" s="469"/>
      <c r="E33" s="469"/>
      <c r="F33" s="469"/>
      <c r="G33" s="469"/>
      <c r="H33" s="469"/>
      <c r="I33" s="469"/>
    </row>
    <row r="34" spans="1:10" ht="13.5" customHeight="1">
      <c r="A34" s="161"/>
      <c r="B34" s="468" t="s">
        <v>357</v>
      </c>
      <c r="C34" s="468"/>
      <c r="D34" s="468"/>
      <c r="E34" s="468"/>
      <c r="F34" s="451" t="s">
        <v>358</v>
      </c>
      <c r="G34" s="451"/>
      <c r="H34" s="451"/>
      <c r="I34" s="451"/>
    </row>
    <row r="35" spans="1:10">
      <c r="A35" s="161"/>
      <c r="B35" s="575" t="s">
        <v>151</v>
      </c>
      <c r="C35" s="576"/>
      <c r="D35" s="577">
        <f>CALENDARIZACION!R44</f>
        <v>27</v>
      </c>
      <c r="E35" s="578"/>
      <c r="F35" s="555" t="s">
        <v>115</v>
      </c>
      <c r="G35" s="556"/>
      <c r="H35" s="579" t="s">
        <v>116</v>
      </c>
      <c r="I35" s="579"/>
    </row>
    <row r="36" spans="1:10">
      <c r="A36" s="161"/>
      <c r="B36" s="565" t="s">
        <v>117</v>
      </c>
      <c r="C36" s="566"/>
      <c r="D36" s="567" t="s">
        <v>109</v>
      </c>
      <c r="E36" s="568"/>
      <c r="F36" s="543" t="s">
        <v>356</v>
      </c>
      <c r="G36" s="544"/>
      <c r="H36" s="464" t="s">
        <v>119</v>
      </c>
      <c r="I36" s="464"/>
    </row>
    <row r="37" spans="1:10">
      <c r="A37" s="161"/>
      <c r="B37" s="565" t="s">
        <v>49</v>
      </c>
      <c r="C37" s="566"/>
      <c r="D37" s="567" t="s">
        <v>200</v>
      </c>
      <c r="E37" s="568"/>
      <c r="F37" s="543" t="s">
        <v>120</v>
      </c>
      <c r="G37" s="544"/>
      <c r="H37" s="465" t="s">
        <v>121</v>
      </c>
      <c r="I37" s="465"/>
    </row>
    <row r="38" spans="1:10">
      <c r="A38" s="161"/>
      <c r="B38" s="557" t="s">
        <v>366</v>
      </c>
      <c r="C38" s="558"/>
      <c r="D38" s="558"/>
      <c r="E38" s="558"/>
      <c r="F38" s="558"/>
      <c r="G38" s="558"/>
      <c r="H38" s="558"/>
      <c r="I38" s="558"/>
    </row>
    <row r="39" spans="1:10">
      <c r="A39" s="161"/>
      <c r="B39" s="559" t="s">
        <v>242</v>
      </c>
      <c r="C39" s="560"/>
      <c r="D39" s="560"/>
      <c r="E39" s="561"/>
      <c r="F39" s="562" t="s">
        <v>50</v>
      </c>
      <c r="G39" s="563"/>
      <c r="H39" s="461" t="s">
        <v>146</v>
      </c>
      <c r="I39" s="461"/>
    </row>
    <row r="40" spans="1:10">
      <c r="A40" s="161"/>
      <c r="B40" s="462">
        <f>D43</f>
        <v>8</v>
      </c>
      <c r="C40" s="462"/>
      <c r="D40" s="462"/>
      <c r="E40" s="462"/>
      <c r="F40" s="564">
        <v>2026</v>
      </c>
      <c r="G40" s="564"/>
      <c r="H40" s="347" t="s">
        <v>109</v>
      </c>
      <c r="I40" s="347"/>
    </row>
    <row r="41" spans="1:10">
      <c r="A41" s="161"/>
      <c r="B41" s="548" t="s">
        <v>149</v>
      </c>
      <c r="C41" s="549"/>
      <c r="D41" s="549"/>
      <c r="E41" s="549"/>
      <c r="F41" s="549"/>
      <c r="G41" s="549"/>
      <c r="H41" s="549"/>
      <c r="I41" s="550"/>
    </row>
    <row r="42" spans="1:10" ht="22.8">
      <c r="A42" s="161"/>
      <c r="B42" s="551" t="s">
        <v>123</v>
      </c>
      <c r="C42" s="552"/>
      <c r="D42" s="152" t="s">
        <v>150</v>
      </c>
      <c r="E42" s="153" t="s">
        <v>85</v>
      </c>
      <c r="F42" s="553" t="s">
        <v>86</v>
      </c>
      <c r="G42" s="554"/>
      <c r="H42" s="125" t="s">
        <v>75</v>
      </c>
      <c r="I42" s="125" t="s">
        <v>76</v>
      </c>
    </row>
    <row r="43" spans="1:10">
      <c r="A43" s="161"/>
      <c r="B43" s="555" t="s">
        <v>290</v>
      </c>
      <c r="C43" s="556"/>
      <c r="D43" s="127">
        <f>SUM(CALENDARIZACION!F44:H44)</f>
        <v>8</v>
      </c>
      <c r="E43" s="128">
        <v>0</v>
      </c>
      <c r="F43" s="498">
        <f>SUM(CALENDARIZACION!F45:H45)</f>
        <v>7</v>
      </c>
      <c r="G43" s="498"/>
      <c r="H43" s="155">
        <v>46027</v>
      </c>
      <c r="I43" s="155">
        <v>46111</v>
      </c>
      <c r="J43" s="163"/>
    </row>
    <row r="44" spans="1:10">
      <c r="A44" s="161"/>
      <c r="B44" s="543" t="s">
        <v>291</v>
      </c>
      <c r="C44" s="544"/>
      <c r="D44" s="127">
        <f>SUM(CALENDARIZACION!I44:K44)</f>
        <v>9</v>
      </c>
      <c r="E44" s="130">
        <v>0</v>
      </c>
      <c r="F44" s="498">
        <f>SUM(CALENDARIZACION!I45:K45)</f>
        <v>0</v>
      </c>
      <c r="G44" s="498"/>
      <c r="H44" s="155"/>
      <c r="I44" s="155"/>
      <c r="J44" s="163"/>
    </row>
    <row r="45" spans="1:10">
      <c r="A45" s="161"/>
      <c r="B45" s="543" t="s">
        <v>133</v>
      </c>
      <c r="C45" s="544"/>
      <c r="D45" s="127">
        <f>SUM(CALENDARIZACION!L44:N44)</f>
        <v>0</v>
      </c>
      <c r="E45" s="128">
        <v>0</v>
      </c>
      <c r="F45" s="498">
        <f>SUM(CALENDARIZACION!L45:N45)</f>
        <v>0</v>
      </c>
      <c r="G45" s="498"/>
      <c r="H45" s="155"/>
      <c r="I45" s="155"/>
    </row>
    <row r="46" spans="1:10">
      <c r="A46" s="161"/>
      <c r="B46" s="545" t="s">
        <v>292</v>
      </c>
      <c r="C46" s="546"/>
      <c r="D46" s="131">
        <f>SUM(CALENDARIZACION!O44:Q44)</f>
        <v>10</v>
      </c>
      <c r="E46" s="132">
        <v>0</v>
      </c>
      <c r="F46" s="547">
        <f>SUM(CALENDARIZACION!O45:Q45)</f>
        <v>0</v>
      </c>
      <c r="G46" s="547"/>
      <c r="H46" s="155"/>
      <c r="I46" s="155"/>
    </row>
    <row r="47" spans="1:10">
      <c r="A47" s="161"/>
      <c r="B47" s="454" t="s">
        <v>362</v>
      </c>
      <c r="C47" s="454"/>
      <c r="D47" s="156">
        <f>CALENDARIZACION!R44</f>
        <v>27</v>
      </c>
      <c r="E47" s="156">
        <v>0</v>
      </c>
      <c r="F47" s="455">
        <f>CALENDARIZACION!R45</f>
        <v>7</v>
      </c>
      <c r="G47" s="455"/>
      <c r="H47" s="126" t="s">
        <v>152</v>
      </c>
      <c r="I47" s="157">
        <f>CALENDARIZACION!U44</f>
        <v>0.25925925925925924</v>
      </c>
    </row>
    <row r="48" spans="1:10">
      <c r="A48" s="612"/>
      <c r="B48" s="612"/>
      <c r="C48" s="612"/>
      <c r="D48" s="612"/>
      <c r="E48" s="612"/>
      <c r="F48" s="612"/>
      <c r="G48" s="612"/>
      <c r="H48" s="612"/>
      <c r="I48" s="612"/>
    </row>
    <row r="49" spans="1:9" ht="22.5" customHeight="1">
      <c r="A49" s="612"/>
      <c r="B49" s="612"/>
      <c r="C49" s="612"/>
      <c r="D49" s="612"/>
      <c r="E49" s="612"/>
      <c r="F49" s="612"/>
      <c r="G49" s="612"/>
      <c r="H49" s="612"/>
      <c r="I49" s="612"/>
    </row>
    <row r="50" spans="1:9" ht="39" customHeight="1">
      <c r="A50" s="161"/>
      <c r="B50" s="485" t="s">
        <v>164</v>
      </c>
      <c r="C50" s="449"/>
      <c r="D50" s="458" t="s">
        <v>52</v>
      </c>
      <c r="E50" s="458"/>
      <c r="F50" s="458" t="s">
        <v>158</v>
      </c>
      <c r="G50" s="458"/>
      <c r="H50" s="458"/>
      <c r="I50" s="458"/>
    </row>
    <row r="51" spans="1:9" ht="33.75" customHeight="1">
      <c r="A51" s="161"/>
      <c r="B51" s="459" t="str">
        <f>D8</f>
        <v>PP1- A1 C2</v>
      </c>
      <c r="C51" s="459"/>
      <c r="D51" s="351" t="str">
        <f>B15</f>
        <v>Personal Que Cuenta Con El Certificado Único Policial</v>
      </c>
      <c r="E51" s="351"/>
      <c r="F51" s="135" t="s">
        <v>159</v>
      </c>
      <c r="G51" s="126" t="s">
        <v>160</v>
      </c>
      <c r="H51" s="135" t="s">
        <v>67</v>
      </c>
      <c r="I51" s="136" t="s">
        <v>68</v>
      </c>
    </row>
    <row r="52" spans="1:9" ht="30" customHeight="1">
      <c r="A52" s="161"/>
      <c r="B52" s="460"/>
      <c r="C52" s="460"/>
      <c r="D52" s="359"/>
      <c r="E52" s="359"/>
      <c r="F52" s="137">
        <f>CALENDARIZACION!S44</f>
        <v>27</v>
      </c>
      <c r="G52" s="133">
        <f>CALENDARIZACION!S45</f>
        <v>7</v>
      </c>
      <c r="H52" s="137">
        <f>CALENDARIZACION!T44</f>
        <v>20</v>
      </c>
      <c r="I52" s="138">
        <f>CALENDARIZACION!U44</f>
        <v>0.25925925925925924</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0.875</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t="e">
        <f>F45/D45</f>
        <v>#DIV/0!</v>
      </c>
      <c r="F75" s="508"/>
      <c r="G75" s="508"/>
      <c r="H75" s="508"/>
      <c r="I75" s="508"/>
    </row>
    <row r="76" spans="1:9" ht="12.75" customHeight="1">
      <c r="B76" s="500"/>
      <c r="C76" s="500"/>
      <c r="D76" s="500"/>
      <c r="E76" s="508"/>
      <c r="F76" s="508"/>
      <c r="G76" s="508"/>
      <c r="H76" s="508"/>
      <c r="I76" s="508"/>
    </row>
    <row r="77" spans="1:9">
      <c r="B77" s="500" t="s">
        <v>292</v>
      </c>
      <c r="C77" s="500"/>
      <c r="D77" s="500"/>
      <c r="E77" s="508">
        <f>F46/D46</f>
        <v>0</v>
      </c>
      <c r="F77" s="508"/>
      <c r="G77" s="508"/>
      <c r="H77" s="508"/>
      <c r="I77" s="508"/>
    </row>
    <row r="78" spans="1:9">
      <c r="B78" s="500"/>
      <c r="C78" s="500"/>
      <c r="D78" s="500"/>
      <c r="E78" s="508"/>
      <c r="F78" s="508"/>
      <c r="G78" s="508"/>
      <c r="H78" s="508"/>
      <c r="I78" s="508"/>
    </row>
    <row r="79" spans="1:9">
      <c r="B79" s="518"/>
      <c r="C79" s="518"/>
      <c r="D79" s="518"/>
      <c r="E79" s="518"/>
      <c r="F79" s="518"/>
      <c r="G79" s="518"/>
      <c r="H79" s="518"/>
      <c r="I79" s="51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34" zoomScaleNormal="100" workbookViewId="0">
      <selection activeCell="M56" sqref="M56"/>
    </sheetView>
  </sheetViews>
  <sheetFormatPr baseColWidth="10" defaultColWidth="12" defaultRowHeight="13.2"/>
  <cols>
    <col min="1" max="1" width="4.33203125" style="134" customWidth="1"/>
    <col min="2" max="3" width="15.77734375" style="134" customWidth="1"/>
    <col min="4" max="9" width="17.77734375" style="134" customWidth="1"/>
    <col min="10" max="16384" width="12" style="134"/>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549</v>
      </c>
      <c r="E8" s="520"/>
      <c r="F8" s="485" t="s">
        <v>44</v>
      </c>
      <c r="G8" s="485"/>
      <c r="H8" s="347" t="s">
        <v>392</v>
      </c>
      <c r="I8" s="347"/>
    </row>
    <row r="9" spans="2:9" ht="12.75" customHeight="1">
      <c r="B9" s="469" t="s">
        <v>89</v>
      </c>
      <c r="C9" s="469"/>
      <c r="D9" s="469"/>
      <c r="E9" s="469"/>
      <c r="F9" s="469"/>
      <c r="G9" s="469"/>
      <c r="H9" s="469"/>
      <c r="I9" s="469"/>
    </row>
    <row r="10" spans="2:9" ht="88.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03.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595" t="s">
        <v>364</v>
      </c>
      <c r="C13" s="596"/>
      <c r="D13" s="596"/>
      <c r="E13" s="596"/>
      <c r="F13" s="596"/>
      <c r="G13" s="596"/>
      <c r="H13" s="596"/>
      <c r="I13" s="597"/>
    </row>
    <row r="14" spans="2:9">
      <c r="B14" s="449" t="s">
        <v>45</v>
      </c>
      <c r="C14" s="449"/>
      <c r="D14" s="449"/>
      <c r="E14" s="449"/>
      <c r="F14" s="449"/>
      <c r="G14" s="449"/>
      <c r="H14" s="449"/>
      <c r="I14" s="449"/>
    </row>
    <row r="15" spans="2:9" ht="30.75" customHeight="1">
      <c r="B15" s="484" t="str">
        <f>CALENDARIZACION!B47</f>
        <v>Reportes De Actividades</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MIR'!C27</f>
        <v xml:space="preserve">Generar informes y estadísticas que refieran la incidencia delictiva que existe en el municipio. </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CALENDARIZACION!E47</f>
        <v>PIPSPD=(PIPSPDP/PIPSPDR)*100%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589" t="s">
        <v>546</v>
      </c>
      <c r="C23" s="590"/>
      <c r="D23" s="591" t="s">
        <v>108</v>
      </c>
      <c r="E23" s="592"/>
      <c r="F23" s="593" t="str">
        <f>CALENDARIZACION!C47</f>
        <v xml:space="preserve"> PIPSPD. Porcentaje de informes policiales sobre puestas a disposición</v>
      </c>
      <c r="G23" s="594"/>
      <c r="H23" s="510" t="s">
        <v>437</v>
      </c>
      <c r="I23" s="511"/>
    </row>
    <row r="24" spans="2:9" ht="63.75" customHeight="1">
      <c r="B24" s="491" t="s">
        <v>548</v>
      </c>
      <c r="C24" s="491"/>
      <c r="D24" s="591" t="s">
        <v>108</v>
      </c>
      <c r="E24" s="592"/>
      <c r="F24" s="598" t="str">
        <f>CALENDARIZACION!D47</f>
        <v>PIPSPDP. Porcentaje de informes policiales sobre puestas a disposición programado</v>
      </c>
      <c r="G24" s="599"/>
      <c r="H24" s="512"/>
      <c r="I24" s="513"/>
    </row>
    <row r="25" spans="2:9" ht="126.75" customHeight="1">
      <c r="B25" s="491" t="s">
        <v>547</v>
      </c>
      <c r="C25" s="491"/>
      <c r="D25" s="591" t="s">
        <v>108</v>
      </c>
      <c r="E25" s="592"/>
      <c r="F25" s="544" t="str">
        <f>CALENDARIZACION!D48</f>
        <v xml:space="preserve">PIPSPDR. Porcentaje de informes policiales sobre puestas a disposición realizado </v>
      </c>
      <c r="G25" s="544"/>
      <c r="H25" s="514"/>
      <c r="I25" s="515"/>
    </row>
    <row r="26" spans="2:9" ht="12.75" customHeight="1">
      <c r="B26" s="604" t="s">
        <v>145</v>
      </c>
      <c r="C26" s="604"/>
      <c r="D26" s="604"/>
      <c r="E26" s="604"/>
      <c r="F26" s="604"/>
      <c r="G26" s="604"/>
      <c r="H26" s="604"/>
      <c r="I26" s="604"/>
    </row>
    <row r="27" spans="2:9" ht="15.75" customHeight="1">
      <c r="B27" s="605" t="s">
        <v>28</v>
      </c>
      <c r="C27" s="602"/>
      <c r="D27" s="600" t="s">
        <v>46</v>
      </c>
      <c r="E27" s="602"/>
      <c r="F27" s="605" t="s">
        <v>47</v>
      </c>
      <c r="G27" s="606"/>
      <c r="H27" s="606"/>
      <c r="I27" s="606"/>
    </row>
    <row r="28" spans="2:9" ht="18" customHeight="1">
      <c r="B28" s="593" t="s">
        <v>100</v>
      </c>
      <c r="C28" s="594"/>
      <c r="D28" s="580" t="s">
        <v>98</v>
      </c>
      <c r="E28" s="582"/>
      <c r="F28" s="580" t="s">
        <v>225</v>
      </c>
      <c r="G28" s="581"/>
      <c r="H28" s="581"/>
      <c r="I28" s="582"/>
    </row>
    <row r="29" spans="2:9" ht="18" customHeight="1">
      <c r="B29" s="600" t="s">
        <v>127</v>
      </c>
      <c r="C29" s="601"/>
      <c r="D29" s="601"/>
      <c r="E29" s="602"/>
      <c r="F29" s="603" t="s">
        <v>130</v>
      </c>
      <c r="G29" s="558"/>
      <c r="H29" s="558"/>
      <c r="I29" s="558"/>
    </row>
    <row r="30" spans="2:9" ht="13.5" customHeight="1">
      <c r="B30" s="569" t="s">
        <v>108</v>
      </c>
      <c r="C30" s="570"/>
      <c r="D30" s="570"/>
      <c r="E30" s="571"/>
      <c r="F30" s="580" t="s">
        <v>201</v>
      </c>
      <c r="G30" s="581"/>
      <c r="H30" s="581"/>
      <c r="I30" s="582"/>
    </row>
    <row r="31" spans="2:9" ht="15.75" customHeight="1">
      <c r="B31" s="613" t="s">
        <v>82</v>
      </c>
      <c r="C31" s="614"/>
      <c r="D31" s="614"/>
      <c r="E31" s="585"/>
      <c r="F31" s="615" t="s">
        <v>131</v>
      </c>
      <c r="G31" s="616"/>
      <c r="H31" s="616"/>
      <c r="I31" s="616"/>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607" t="s">
        <v>357</v>
      </c>
      <c r="C34" s="608"/>
      <c r="D34" s="608"/>
      <c r="E34" s="608"/>
      <c r="F34" s="609" t="s">
        <v>358</v>
      </c>
      <c r="G34" s="609"/>
      <c r="H34" s="609"/>
      <c r="I34" s="609"/>
    </row>
    <row r="35" spans="1:10">
      <c r="B35" s="565" t="s">
        <v>151</v>
      </c>
      <c r="C35" s="566"/>
      <c r="D35" s="610">
        <f>CALENDARIZACION!R47</f>
        <v>300</v>
      </c>
      <c r="E35" s="611"/>
      <c r="F35" s="555" t="s">
        <v>115</v>
      </c>
      <c r="G35" s="556"/>
      <c r="H35" s="579" t="s">
        <v>116</v>
      </c>
      <c r="I35" s="579"/>
    </row>
    <row r="36" spans="1:10">
      <c r="B36" s="565" t="s">
        <v>117</v>
      </c>
      <c r="C36" s="566"/>
      <c r="D36" s="567" t="s">
        <v>109</v>
      </c>
      <c r="E36" s="568"/>
      <c r="F36" s="543" t="s">
        <v>356</v>
      </c>
      <c r="G36" s="544"/>
      <c r="H36" s="464" t="s">
        <v>119</v>
      </c>
      <c r="I36" s="464"/>
    </row>
    <row r="37" spans="1:10">
      <c r="B37" s="565" t="s">
        <v>49</v>
      </c>
      <c r="C37" s="566"/>
      <c r="D37" s="567" t="s">
        <v>200</v>
      </c>
      <c r="E37" s="568"/>
      <c r="F37" s="543" t="s">
        <v>120</v>
      </c>
      <c r="G37" s="544"/>
      <c r="H37" s="465" t="s">
        <v>121</v>
      </c>
      <c r="I37" s="465"/>
    </row>
    <row r="38" spans="1:10">
      <c r="B38" s="557" t="s">
        <v>366</v>
      </c>
      <c r="C38" s="558"/>
      <c r="D38" s="558"/>
      <c r="E38" s="558"/>
      <c r="F38" s="558"/>
      <c r="G38" s="558"/>
      <c r="H38" s="558"/>
      <c r="I38" s="558"/>
    </row>
    <row r="39" spans="1:10">
      <c r="B39" s="559" t="s">
        <v>242</v>
      </c>
      <c r="C39" s="560"/>
      <c r="D39" s="560"/>
      <c r="E39" s="561"/>
      <c r="F39" s="562" t="s">
        <v>50</v>
      </c>
      <c r="G39" s="563"/>
      <c r="H39" s="461" t="s">
        <v>146</v>
      </c>
      <c r="I39" s="461"/>
    </row>
    <row r="40" spans="1:10">
      <c r="B40" s="462">
        <f>D43</f>
        <v>75</v>
      </c>
      <c r="C40" s="462"/>
      <c r="D40" s="462"/>
      <c r="E40" s="462"/>
      <c r="F40" s="564">
        <v>2026</v>
      </c>
      <c r="G40" s="564"/>
      <c r="H40" s="347" t="s">
        <v>109</v>
      </c>
      <c r="I40" s="347"/>
    </row>
    <row r="41" spans="1:10">
      <c r="B41" s="548" t="s">
        <v>149</v>
      </c>
      <c r="C41" s="549"/>
      <c r="D41" s="549"/>
      <c r="E41" s="549"/>
      <c r="F41" s="549"/>
      <c r="G41" s="549"/>
      <c r="H41" s="549"/>
      <c r="I41" s="550"/>
    </row>
    <row r="42" spans="1:10" ht="22.8">
      <c r="B42" s="551" t="s">
        <v>123</v>
      </c>
      <c r="C42" s="552"/>
      <c r="D42" s="152" t="s">
        <v>150</v>
      </c>
      <c r="E42" s="153" t="s">
        <v>85</v>
      </c>
      <c r="F42" s="553" t="s">
        <v>86</v>
      </c>
      <c r="G42" s="554"/>
      <c r="H42" s="125" t="s">
        <v>75</v>
      </c>
      <c r="I42" s="125" t="s">
        <v>76</v>
      </c>
    </row>
    <row r="43" spans="1:10">
      <c r="B43" s="555" t="s">
        <v>290</v>
      </c>
      <c r="C43" s="556"/>
      <c r="D43" s="127">
        <f>SUM(CALENDARIZACION!F47:H47)</f>
        <v>75</v>
      </c>
      <c r="E43" s="128">
        <v>0</v>
      </c>
      <c r="F43" s="498">
        <f>SUM(CALENDARIZACION!F48:H48)</f>
        <v>70</v>
      </c>
      <c r="G43" s="498"/>
      <c r="H43" s="155">
        <v>46027</v>
      </c>
      <c r="I43" s="155">
        <v>46386</v>
      </c>
      <c r="J43" s="139"/>
    </row>
    <row r="44" spans="1:10">
      <c r="B44" s="543" t="s">
        <v>291</v>
      </c>
      <c r="C44" s="544"/>
      <c r="D44" s="127">
        <f>SUM(CALENDARIZACION!I47:K47)</f>
        <v>65</v>
      </c>
      <c r="E44" s="130">
        <v>0</v>
      </c>
      <c r="F44" s="498">
        <f>SUM(CALENDARIZACION!I48:K48)</f>
        <v>0</v>
      </c>
      <c r="G44" s="498"/>
      <c r="H44" s="155"/>
      <c r="I44" s="155"/>
      <c r="J44" s="139"/>
    </row>
    <row r="45" spans="1:10">
      <c r="B45" s="543" t="s">
        <v>133</v>
      </c>
      <c r="C45" s="544"/>
      <c r="D45" s="127">
        <f>SUM(CALENDARIZACION!L47:N47)</f>
        <v>75</v>
      </c>
      <c r="E45" s="128">
        <v>0</v>
      </c>
      <c r="F45" s="498">
        <f>SUM(CALENDARIZACION!L48:N48)</f>
        <v>0</v>
      </c>
      <c r="G45" s="498"/>
      <c r="H45" s="155"/>
      <c r="I45" s="155"/>
    </row>
    <row r="46" spans="1:10">
      <c r="B46" s="545" t="s">
        <v>292</v>
      </c>
      <c r="C46" s="546"/>
      <c r="D46" s="131">
        <f>SUM(CALENDARIZACION!O47:Q47)</f>
        <v>85</v>
      </c>
      <c r="E46" s="132">
        <v>0</v>
      </c>
      <c r="F46" s="547">
        <f>SUM(CALENDARIZACION!O48:Q48)</f>
        <v>0</v>
      </c>
      <c r="G46" s="547"/>
      <c r="H46" s="155"/>
      <c r="I46" s="155"/>
    </row>
    <row r="47" spans="1:10">
      <c r="B47" s="454" t="s">
        <v>362</v>
      </c>
      <c r="C47" s="454"/>
      <c r="D47" s="156">
        <f>CALENDARIZACION!R47</f>
        <v>300</v>
      </c>
      <c r="E47" s="156">
        <v>0</v>
      </c>
      <c r="F47" s="455">
        <f>CALENDARIZACION!R48</f>
        <v>70</v>
      </c>
      <c r="G47" s="455"/>
      <c r="H47" s="126" t="s">
        <v>152</v>
      </c>
      <c r="I47" s="157">
        <f>CALENDARIZACION!U47</f>
        <v>0.23333333333333334</v>
      </c>
    </row>
    <row r="48" spans="1:10">
      <c r="A48" s="617"/>
      <c r="B48" s="617"/>
      <c r="C48" s="617"/>
      <c r="D48" s="617"/>
      <c r="E48" s="617"/>
      <c r="F48" s="617"/>
      <c r="G48" s="617"/>
      <c r="H48" s="617"/>
      <c r="I48" s="617"/>
    </row>
    <row r="49" spans="1:9" ht="22.5" customHeight="1">
      <c r="A49" s="617"/>
      <c r="B49" s="617"/>
      <c r="C49" s="617"/>
      <c r="D49" s="617"/>
      <c r="E49" s="617"/>
      <c r="F49" s="617"/>
      <c r="G49" s="617"/>
      <c r="H49" s="617"/>
      <c r="I49" s="617"/>
    </row>
    <row r="50" spans="1:9" ht="39" customHeight="1">
      <c r="B50" s="485" t="s">
        <v>164</v>
      </c>
      <c r="C50" s="449"/>
      <c r="D50" s="458" t="s">
        <v>52</v>
      </c>
      <c r="E50" s="458"/>
      <c r="F50" s="458" t="s">
        <v>158</v>
      </c>
      <c r="G50" s="458"/>
      <c r="H50" s="458"/>
      <c r="I50" s="458"/>
    </row>
    <row r="51" spans="1:9" ht="33.75" customHeight="1">
      <c r="B51" s="459" t="str">
        <f>D8</f>
        <v>PP1- A2 C2</v>
      </c>
      <c r="C51" s="459"/>
      <c r="D51" s="351" t="str">
        <f>B15</f>
        <v>Reportes De Actividades</v>
      </c>
      <c r="E51" s="351"/>
      <c r="F51" s="135" t="s">
        <v>159</v>
      </c>
      <c r="G51" s="126" t="s">
        <v>160</v>
      </c>
      <c r="H51" s="135" t="s">
        <v>67</v>
      </c>
      <c r="I51" s="136" t="s">
        <v>68</v>
      </c>
    </row>
    <row r="52" spans="1:9" ht="30" customHeight="1">
      <c r="B52" s="460"/>
      <c r="C52" s="460"/>
      <c r="D52" s="359"/>
      <c r="E52" s="359"/>
      <c r="F52" s="137">
        <f>CALENDARIZACION!S47</f>
        <v>300</v>
      </c>
      <c r="G52" s="133">
        <f>CALENDARIZACION!S48</f>
        <v>70</v>
      </c>
      <c r="H52" s="137">
        <f>CALENDARIZACION!T47</f>
        <v>230</v>
      </c>
      <c r="I52" s="138">
        <f>CALENDARIZACION!U47</f>
        <v>0.23333333333333334</v>
      </c>
    </row>
    <row r="53" spans="1:9" ht="20.25" customHeight="1">
      <c r="A53" s="140">
        <v>1</v>
      </c>
      <c r="B53" s="350">
        <v>0</v>
      </c>
      <c r="C53" s="350"/>
      <c r="D53" s="350"/>
      <c r="E53" s="350"/>
      <c r="F53" s="350"/>
      <c r="G53" s="350"/>
      <c r="H53" s="350"/>
      <c r="I53" s="350"/>
    </row>
    <row r="54" spans="1:9">
      <c r="A54" s="140">
        <v>1</v>
      </c>
      <c r="B54" s="350"/>
      <c r="C54" s="350"/>
      <c r="D54" s="350"/>
      <c r="E54" s="350"/>
      <c r="F54" s="350"/>
      <c r="G54" s="350"/>
      <c r="H54" s="350"/>
      <c r="I54" s="350"/>
    </row>
    <row r="55" spans="1:9">
      <c r="A55" s="140">
        <v>1</v>
      </c>
      <c r="B55" s="350"/>
      <c r="C55" s="350"/>
      <c r="D55" s="350"/>
      <c r="E55" s="350"/>
      <c r="F55" s="350"/>
      <c r="G55" s="350"/>
      <c r="H55" s="350"/>
      <c r="I55" s="350"/>
    </row>
    <row r="56" spans="1:9">
      <c r="A56" s="140">
        <v>1</v>
      </c>
      <c r="B56" s="350"/>
      <c r="C56" s="350"/>
      <c r="D56" s="350"/>
      <c r="E56" s="350"/>
      <c r="F56" s="350"/>
      <c r="G56" s="350"/>
      <c r="H56" s="350"/>
      <c r="I56" s="350"/>
    </row>
    <row r="57" spans="1:9">
      <c r="A57" s="140">
        <v>1</v>
      </c>
      <c r="B57" s="350"/>
      <c r="C57" s="350"/>
      <c r="D57" s="350"/>
      <c r="E57" s="350"/>
      <c r="F57" s="350"/>
      <c r="G57" s="350"/>
      <c r="H57" s="350"/>
      <c r="I57" s="350"/>
    </row>
    <row r="58" spans="1:9">
      <c r="A58" s="140">
        <v>1</v>
      </c>
      <c r="B58" s="350"/>
      <c r="C58" s="350"/>
      <c r="D58" s="350"/>
      <c r="E58" s="350"/>
      <c r="F58" s="350"/>
      <c r="G58" s="350"/>
      <c r="H58" s="350"/>
      <c r="I58" s="350"/>
    </row>
    <row r="59" spans="1:9">
      <c r="A59" s="140">
        <v>1</v>
      </c>
      <c r="B59" s="350"/>
      <c r="C59" s="350"/>
      <c r="D59" s="350"/>
      <c r="E59" s="350"/>
      <c r="F59" s="350"/>
      <c r="G59" s="350"/>
      <c r="H59" s="350"/>
      <c r="I59" s="350"/>
    </row>
    <row r="60" spans="1:9">
      <c r="A60" s="140">
        <v>1</v>
      </c>
      <c r="B60" s="350"/>
      <c r="C60" s="350"/>
      <c r="D60" s="350"/>
      <c r="E60" s="350"/>
      <c r="F60" s="350"/>
      <c r="G60" s="350"/>
      <c r="H60" s="350"/>
      <c r="I60" s="350"/>
    </row>
    <row r="61" spans="1:9">
      <c r="A61" s="140">
        <v>1</v>
      </c>
      <c r="B61" s="350"/>
      <c r="C61" s="350"/>
      <c r="D61" s="350"/>
      <c r="E61" s="350"/>
      <c r="F61" s="350"/>
      <c r="G61" s="350"/>
      <c r="H61" s="350"/>
      <c r="I61" s="350"/>
    </row>
    <row r="62" spans="1:9">
      <c r="A62" s="140">
        <v>1</v>
      </c>
      <c r="B62" s="350"/>
      <c r="C62" s="350"/>
      <c r="D62" s="350"/>
      <c r="E62" s="350"/>
      <c r="F62" s="350"/>
      <c r="G62" s="350"/>
      <c r="H62" s="350"/>
      <c r="I62" s="350"/>
    </row>
    <row r="63" spans="1:9">
      <c r="A63" s="140">
        <v>1</v>
      </c>
      <c r="B63" s="350"/>
      <c r="C63" s="350"/>
      <c r="D63" s="350"/>
      <c r="E63" s="350"/>
      <c r="F63" s="350"/>
      <c r="G63" s="350"/>
      <c r="H63" s="350"/>
      <c r="I63" s="350"/>
    </row>
    <row r="64" spans="1:9">
      <c r="A64" s="140">
        <v>1</v>
      </c>
      <c r="B64" s="350"/>
      <c r="C64" s="350"/>
      <c r="D64" s="350"/>
      <c r="E64" s="350"/>
      <c r="F64" s="350"/>
      <c r="G64" s="350"/>
      <c r="H64" s="350"/>
      <c r="I64" s="350"/>
    </row>
    <row r="65" spans="1:9">
      <c r="A65" s="140">
        <v>1</v>
      </c>
      <c r="B65" s="350"/>
      <c r="C65" s="350"/>
      <c r="D65" s="350"/>
      <c r="E65" s="350"/>
      <c r="F65" s="350"/>
      <c r="G65" s="350"/>
      <c r="H65" s="350"/>
      <c r="I65" s="350"/>
    </row>
    <row r="66" spans="1:9">
      <c r="A66" s="140">
        <v>1</v>
      </c>
      <c r="B66" s="350"/>
      <c r="C66" s="350"/>
      <c r="D66" s="350"/>
      <c r="E66" s="350"/>
      <c r="F66" s="350"/>
      <c r="G66" s="350"/>
      <c r="H66" s="350"/>
      <c r="I66" s="350"/>
    </row>
    <row r="67" spans="1:9">
      <c r="A67" s="140">
        <v>1</v>
      </c>
      <c r="B67" s="350"/>
      <c r="C67" s="350"/>
      <c r="D67" s="350"/>
      <c r="E67" s="350"/>
      <c r="F67" s="350"/>
      <c r="G67" s="350"/>
      <c r="H67" s="350"/>
      <c r="I67" s="350"/>
    </row>
    <row r="68" spans="1:9" ht="17.25" customHeight="1">
      <c r="A68" s="140">
        <v>1</v>
      </c>
      <c r="B68" s="350"/>
      <c r="C68" s="350"/>
      <c r="D68" s="350"/>
      <c r="E68" s="350"/>
      <c r="F68" s="350"/>
      <c r="G68" s="350"/>
      <c r="H68" s="350"/>
      <c r="I68" s="350"/>
    </row>
    <row r="69" spans="1:9">
      <c r="A69" s="140">
        <v>1</v>
      </c>
      <c r="B69" s="517" t="s">
        <v>298</v>
      </c>
      <c r="C69" s="517"/>
      <c r="D69" s="517"/>
      <c r="E69" s="517"/>
      <c r="F69" s="517"/>
      <c r="G69" s="517"/>
      <c r="H69" s="517"/>
      <c r="I69" s="517"/>
    </row>
    <row r="70" spans="1:9">
      <c r="A70" s="140">
        <v>1</v>
      </c>
      <c r="B70" s="517"/>
      <c r="C70" s="517"/>
      <c r="D70" s="517"/>
      <c r="E70" s="517"/>
      <c r="F70" s="517"/>
      <c r="G70" s="517"/>
      <c r="H70" s="517"/>
      <c r="I70" s="517"/>
    </row>
    <row r="71" spans="1:9">
      <c r="A71" s="140">
        <v>1</v>
      </c>
      <c r="B71" s="500" t="s">
        <v>290</v>
      </c>
      <c r="C71" s="500"/>
      <c r="D71" s="500"/>
      <c r="E71" s="508">
        <f>F43/D43</f>
        <v>0.93333333333333335</v>
      </c>
      <c r="F71" s="508"/>
      <c r="G71" s="508"/>
      <c r="H71" s="508"/>
      <c r="I71" s="508"/>
    </row>
    <row r="72" spans="1:9">
      <c r="A72" s="140">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f>F45/D45</f>
        <v>0</v>
      </c>
      <c r="F75" s="508"/>
      <c r="G75" s="508"/>
      <c r="H75" s="508"/>
      <c r="I75" s="508"/>
    </row>
    <row r="76" spans="1:9" ht="12.75" customHeight="1">
      <c r="B76" s="500"/>
      <c r="C76" s="500"/>
      <c r="D76" s="500"/>
      <c r="E76" s="508"/>
      <c r="F76" s="508"/>
      <c r="G76" s="508"/>
      <c r="H76" s="508"/>
      <c r="I76" s="508"/>
    </row>
    <row r="77" spans="1:9">
      <c r="B77" s="500" t="s">
        <v>292</v>
      </c>
      <c r="C77" s="500"/>
      <c r="D77" s="500"/>
      <c r="E77" s="508">
        <f>F46/D46</f>
        <v>0</v>
      </c>
      <c r="F77" s="508"/>
      <c r="G77" s="508"/>
      <c r="H77" s="508"/>
      <c r="I77" s="508"/>
    </row>
    <row r="78" spans="1:9">
      <c r="B78" s="500"/>
      <c r="C78" s="500"/>
      <c r="D78" s="500"/>
      <c r="E78" s="508"/>
      <c r="F78" s="508"/>
      <c r="G78" s="508"/>
      <c r="H78" s="508"/>
      <c r="I78" s="508"/>
    </row>
    <row r="79" spans="1:9">
      <c r="B79" s="618"/>
      <c r="C79" s="618"/>
      <c r="D79" s="618"/>
      <c r="E79" s="618"/>
      <c r="F79" s="618"/>
      <c r="G79" s="618"/>
      <c r="H79" s="618"/>
      <c r="I79" s="61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topLeftCell="A40" zoomScaleNormal="100" workbookViewId="0">
      <selection activeCell="B18" sqref="B18:I18"/>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550</v>
      </c>
      <c r="E8" s="520"/>
      <c r="F8" s="485" t="s">
        <v>44</v>
      </c>
      <c r="G8" s="485"/>
      <c r="H8" s="347" t="s">
        <v>392</v>
      </c>
      <c r="I8" s="347"/>
    </row>
    <row r="9" spans="2:9" ht="12.75" customHeight="1">
      <c r="B9" s="469" t="s">
        <v>89</v>
      </c>
      <c r="C9" s="469"/>
      <c r="D9" s="469"/>
      <c r="E9" s="469"/>
      <c r="F9" s="469"/>
      <c r="G9" s="469"/>
      <c r="H9" s="469"/>
      <c r="I9" s="469"/>
    </row>
    <row r="10" spans="2:9" ht="68.25"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08.7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483" t="s">
        <v>364</v>
      </c>
      <c r="C13" s="483"/>
      <c r="D13" s="483"/>
      <c r="E13" s="483"/>
      <c r="F13" s="483"/>
      <c r="G13" s="483"/>
      <c r="H13" s="483"/>
      <c r="I13" s="483"/>
    </row>
    <row r="14" spans="2:9">
      <c r="B14" s="449" t="s">
        <v>45</v>
      </c>
      <c r="C14" s="449"/>
      <c r="D14" s="449"/>
      <c r="E14" s="449"/>
      <c r="F14" s="449"/>
      <c r="G14" s="449"/>
      <c r="H14" s="449"/>
      <c r="I14" s="449"/>
    </row>
    <row r="15" spans="2:9" ht="30.75" customHeight="1">
      <c r="B15" s="484" t="str">
        <f>CALENDARIZACION!B50</f>
        <v>Roles Policiales Y Desempeño De Sus Actividades</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MIR'!C28</f>
        <v xml:space="preserve">Designar a personal competente para las distintas actividades que se realizan dentro de la corporación. </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CALENDARIZACION!E50</f>
        <v>PARCPADS=(PARCPADSP/PARCPADSR)*100%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46.5" customHeight="1">
      <c r="B23" s="491" t="s">
        <v>551</v>
      </c>
      <c r="C23" s="491"/>
      <c r="D23" s="351" t="s">
        <v>108</v>
      </c>
      <c r="E23" s="351"/>
      <c r="F23" s="347" t="str">
        <f>CALENDARIZACION!C50</f>
        <v>PARCPADS. Porcentaje de actividades realizadas cargo del persdonal adscrito a la Dirección de Seguridad</v>
      </c>
      <c r="G23" s="347"/>
      <c r="H23" s="510" t="s">
        <v>436</v>
      </c>
      <c r="I23" s="511"/>
    </row>
    <row r="24" spans="2:9" ht="63.75" customHeight="1">
      <c r="B24" s="491" t="s">
        <v>553</v>
      </c>
      <c r="C24" s="491"/>
      <c r="D24" s="351" t="s">
        <v>108</v>
      </c>
      <c r="E24" s="351"/>
      <c r="F24" s="347" t="str">
        <f>CALENDARIZACION!D50</f>
        <v xml:space="preserve"> PARCPADSP. Porcentaje de actividades realizadas cargo del persdonal adscrito a la Dirección de Seguridad programado</v>
      </c>
      <c r="G24" s="347"/>
      <c r="H24" s="512"/>
      <c r="I24" s="513"/>
    </row>
    <row r="25" spans="2:9" ht="90.75" customHeight="1">
      <c r="B25" s="491" t="s">
        <v>552</v>
      </c>
      <c r="C25" s="491"/>
      <c r="D25" s="351" t="s">
        <v>108</v>
      </c>
      <c r="E25" s="351"/>
      <c r="F25" s="347" t="str">
        <f>CALENDARIZACION!D51</f>
        <v xml:space="preserve"> PARCPADSR. Porcentaje de actividades realizadas cargo del persdonal adscrito a la Dirección de Seguridad realizado</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347" t="s">
        <v>108</v>
      </c>
      <c r="C30" s="347"/>
      <c r="D30" s="347"/>
      <c r="E30" s="347"/>
      <c r="F30" s="347" t="s">
        <v>201</v>
      </c>
      <c r="G30" s="347"/>
      <c r="H30" s="347"/>
      <c r="I30" s="347"/>
    </row>
    <row r="31" spans="2:9" ht="15.75" customHeight="1">
      <c r="B31" s="467" t="s">
        <v>82</v>
      </c>
      <c r="C31" s="468"/>
      <c r="D31" s="468"/>
      <c r="E31" s="468"/>
      <c r="F31" s="450" t="s">
        <v>131</v>
      </c>
      <c r="G31" s="451"/>
      <c r="H31" s="451"/>
      <c r="I31" s="451"/>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463" t="s">
        <v>151</v>
      </c>
      <c r="C35" s="463"/>
      <c r="D35" s="462">
        <f>CALENDARIZACION!R47</f>
        <v>300</v>
      </c>
      <c r="E35" s="462"/>
      <c r="F35" s="347" t="s">
        <v>115</v>
      </c>
      <c r="G35" s="347"/>
      <c r="H35" s="466" t="s">
        <v>116</v>
      </c>
      <c r="I35" s="466"/>
    </row>
    <row r="36" spans="1:10">
      <c r="B36" s="463" t="s">
        <v>117</v>
      </c>
      <c r="C36" s="463"/>
      <c r="D36" s="351" t="s">
        <v>109</v>
      </c>
      <c r="E36" s="351"/>
      <c r="F36" s="347" t="s">
        <v>356</v>
      </c>
      <c r="G36" s="347"/>
      <c r="H36" s="464" t="s">
        <v>119</v>
      </c>
      <c r="I36" s="464"/>
    </row>
    <row r="37" spans="1:10">
      <c r="B37" s="463" t="s">
        <v>49</v>
      </c>
      <c r="C37" s="463"/>
      <c r="D37" s="351" t="s">
        <v>200</v>
      </c>
      <c r="E37" s="351"/>
      <c r="F37" s="347" t="s">
        <v>120</v>
      </c>
      <c r="G37" s="347"/>
      <c r="H37" s="465" t="s">
        <v>121</v>
      </c>
      <c r="I37" s="465"/>
    </row>
    <row r="38" spans="1:10">
      <c r="B38" s="451" t="s">
        <v>366</v>
      </c>
      <c r="C38" s="451"/>
      <c r="D38" s="451"/>
      <c r="E38" s="451"/>
      <c r="F38" s="451"/>
      <c r="G38" s="451"/>
      <c r="H38" s="451"/>
      <c r="I38" s="451"/>
    </row>
    <row r="39" spans="1:10">
      <c r="B39" s="461" t="s">
        <v>242</v>
      </c>
      <c r="C39" s="461"/>
      <c r="D39" s="461"/>
      <c r="E39" s="461"/>
      <c r="F39" s="461" t="s">
        <v>50</v>
      </c>
      <c r="G39" s="461"/>
      <c r="H39" s="461" t="s">
        <v>146</v>
      </c>
      <c r="I39" s="461"/>
    </row>
    <row r="40" spans="1:10">
      <c r="B40" s="462">
        <f>D43</f>
        <v>50</v>
      </c>
      <c r="C40" s="462"/>
      <c r="D40" s="462"/>
      <c r="E40" s="462"/>
      <c r="F40" s="462">
        <v>2026</v>
      </c>
      <c r="G40" s="462"/>
      <c r="H40" s="347" t="s">
        <v>109</v>
      </c>
      <c r="I40" s="347"/>
    </row>
    <row r="41" spans="1:10">
      <c r="B41" s="448" t="s">
        <v>149</v>
      </c>
      <c r="C41" s="448"/>
      <c r="D41" s="448"/>
      <c r="E41" s="448"/>
      <c r="F41" s="448"/>
      <c r="G41" s="448"/>
      <c r="H41" s="448"/>
      <c r="I41" s="448"/>
    </row>
    <row r="42" spans="1:10" ht="22.8">
      <c r="B42" s="449" t="s">
        <v>123</v>
      </c>
      <c r="C42" s="449"/>
      <c r="D42" s="152" t="s">
        <v>150</v>
      </c>
      <c r="E42" s="160" t="s">
        <v>85</v>
      </c>
      <c r="F42" s="450" t="s">
        <v>86</v>
      </c>
      <c r="G42" s="451"/>
      <c r="H42" s="125" t="s">
        <v>75</v>
      </c>
      <c r="I42" s="125" t="s">
        <v>76</v>
      </c>
    </row>
    <row r="43" spans="1:10">
      <c r="B43" s="347" t="s">
        <v>290</v>
      </c>
      <c r="C43" s="347"/>
      <c r="D43" s="127">
        <f>SUM(CALENDARIZACION!F50:H50)</f>
        <v>50</v>
      </c>
      <c r="E43" s="128">
        <v>0</v>
      </c>
      <c r="F43" s="498">
        <f>SUM(CALENDARIZACION!F51:H51)</f>
        <v>28</v>
      </c>
      <c r="G43" s="498"/>
      <c r="H43" s="155">
        <v>46027</v>
      </c>
      <c r="I43" s="155">
        <v>46111</v>
      </c>
      <c r="J43" s="163"/>
    </row>
    <row r="44" spans="1:10">
      <c r="B44" s="347" t="s">
        <v>291</v>
      </c>
      <c r="C44" s="347"/>
      <c r="D44" s="127">
        <f>SUM(CALENDARIZACION!I50:K50)</f>
        <v>50</v>
      </c>
      <c r="E44" s="130">
        <v>0</v>
      </c>
      <c r="F44" s="498">
        <f>SUM(CALENDARIZACION!I51:K51)</f>
        <v>0</v>
      </c>
      <c r="G44" s="498"/>
      <c r="H44" s="155"/>
      <c r="I44" s="155"/>
      <c r="J44" s="163"/>
    </row>
    <row r="45" spans="1:10">
      <c r="B45" s="347" t="s">
        <v>133</v>
      </c>
      <c r="C45" s="347"/>
      <c r="D45" s="127">
        <f>SUM(CALENDARIZACION!L50:N50)</f>
        <v>15</v>
      </c>
      <c r="E45" s="128">
        <v>0</v>
      </c>
      <c r="F45" s="498">
        <f>SUM(CALENDARIZACION!L51:N51)</f>
        <v>0</v>
      </c>
      <c r="G45" s="498"/>
      <c r="H45" s="155"/>
      <c r="I45" s="155"/>
    </row>
    <row r="46" spans="1:10">
      <c r="B46" s="347" t="s">
        <v>292</v>
      </c>
      <c r="C46" s="347"/>
      <c r="D46" s="127">
        <f>SUM(CALENDARIZACION!O50:Q50)</f>
        <v>40</v>
      </c>
      <c r="E46" s="128">
        <v>0</v>
      </c>
      <c r="F46" s="498">
        <f>SUM(CALENDARIZACION!O51:Q51)</f>
        <v>0</v>
      </c>
      <c r="G46" s="498"/>
      <c r="H46" s="155"/>
      <c r="I46" s="155"/>
    </row>
    <row r="47" spans="1:10">
      <c r="B47" s="454" t="s">
        <v>362</v>
      </c>
      <c r="C47" s="454"/>
      <c r="D47" s="156">
        <f>CALENDARIZACION!R50</f>
        <v>155</v>
      </c>
      <c r="E47" s="156">
        <v>0</v>
      </c>
      <c r="F47" s="455">
        <f>CALENDARIZACION!R51</f>
        <v>28</v>
      </c>
      <c r="G47" s="455"/>
      <c r="H47" s="126" t="s">
        <v>152</v>
      </c>
      <c r="I47" s="157">
        <f>CALENDARIZACION!U50</f>
        <v>0.18064516129032257</v>
      </c>
    </row>
    <row r="48" spans="1:10">
      <c r="A48" s="499"/>
      <c r="B48" s="499"/>
      <c r="C48" s="499"/>
      <c r="D48" s="499"/>
      <c r="E48" s="499"/>
      <c r="F48" s="499"/>
      <c r="G48" s="499"/>
      <c r="H48" s="499"/>
      <c r="I48" s="530"/>
    </row>
    <row r="49" spans="1:9" ht="22.5" customHeight="1">
      <c r="A49" s="499"/>
      <c r="B49" s="499"/>
      <c r="C49" s="499"/>
      <c r="D49" s="499"/>
      <c r="E49" s="499"/>
      <c r="F49" s="499"/>
      <c r="G49" s="499"/>
      <c r="H49" s="499"/>
      <c r="I49" s="530"/>
    </row>
    <row r="50" spans="1:9" ht="39" customHeight="1">
      <c r="B50" s="485" t="s">
        <v>164</v>
      </c>
      <c r="C50" s="449"/>
      <c r="D50" s="458" t="s">
        <v>52</v>
      </c>
      <c r="E50" s="458"/>
      <c r="F50" s="458" t="s">
        <v>158</v>
      </c>
      <c r="G50" s="458"/>
      <c r="H50" s="458"/>
      <c r="I50" s="458"/>
    </row>
    <row r="51" spans="1:9" ht="33.75" customHeight="1">
      <c r="B51" s="459" t="str">
        <f>D8</f>
        <v>PP1- A3 C2</v>
      </c>
      <c r="C51" s="459"/>
      <c r="D51" s="351" t="str">
        <f>B15</f>
        <v>Roles Policiales Y Desempeño De Sus Actividades</v>
      </c>
      <c r="E51" s="351"/>
      <c r="F51" s="135" t="s">
        <v>159</v>
      </c>
      <c r="G51" s="126" t="s">
        <v>160</v>
      </c>
      <c r="H51" s="135" t="s">
        <v>67</v>
      </c>
      <c r="I51" s="136" t="s">
        <v>68</v>
      </c>
    </row>
    <row r="52" spans="1:9" ht="30" customHeight="1">
      <c r="B52" s="459"/>
      <c r="C52" s="459"/>
      <c r="D52" s="351"/>
      <c r="E52" s="351"/>
      <c r="F52" s="158">
        <f>CALENDARIZACION!S50</f>
        <v>155</v>
      </c>
      <c r="G52" s="129">
        <f>CALENDARIZACION!S51</f>
        <v>28</v>
      </c>
      <c r="H52" s="158">
        <f>CALENDARIZACION!T50</f>
        <v>127</v>
      </c>
      <c r="I52" s="159">
        <f>CALENDARIZACION!U50</f>
        <v>0.18064516129032257</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0.56000000000000005</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f>F45/D45</f>
        <v>0</v>
      </c>
      <c r="F75" s="508"/>
      <c r="G75" s="508"/>
      <c r="H75" s="508"/>
      <c r="I75" s="508"/>
    </row>
    <row r="76" spans="1:9" ht="12.75" customHeight="1">
      <c r="B76" s="500"/>
      <c r="C76" s="500"/>
      <c r="D76" s="500"/>
      <c r="E76" s="508"/>
      <c r="F76" s="508"/>
      <c r="G76" s="508"/>
      <c r="H76" s="508"/>
      <c r="I76" s="508"/>
    </row>
    <row r="77" spans="1:9">
      <c r="B77" s="500" t="s">
        <v>292</v>
      </c>
      <c r="C77" s="500"/>
      <c r="D77" s="500"/>
      <c r="E77" s="508">
        <f>F46/D46</f>
        <v>0</v>
      </c>
      <c r="F77" s="508"/>
      <c r="G77" s="508"/>
      <c r="H77" s="508"/>
      <c r="I77" s="508"/>
    </row>
    <row r="78" spans="1:9">
      <c r="B78" s="500"/>
      <c r="C78" s="500"/>
      <c r="D78" s="500"/>
      <c r="E78" s="508"/>
      <c r="F78" s="508"/>
      <c r="G78" s="508"/>
      <c r="H78" s="508"/>
      <c r="I78" s="508"/>
    </row>
    <row r="79" spans="1:9">
      <c r="B79" s="518"/>
      <c r="C79" s="518"/>
      <c r="D79" s="518"/>
      <c r="E79" s="518"/>
      <c r="F79" s="518"/>
      <c r="G79" s="518"/>
      <c r="H79" s="518"/>
      <c r="I79" s="51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topLeftCell="A19" zoomScale="85" zoomScaleNormal="85" workbookViewId="0">
      <selection activeCell="D10" sqref="D10:E10"/>
    </sheetView>
  </sheetViews>
  <sheetFormatPr baseColWidth="10" defaultColWidth="12" defaultRowHeight="13.2"/>
  <cols>
    <col min="1" max="1" width="4.33203125" style="144" customWidth="1"/>
    <col min="2" max="3" width="15.77734375" style="144" customWidth="1"/>
    <col min="4" max="9" width="17.77734375" style="144" customWidth="1"/>
    <col min="10" max="16384" width="12" style="144"/>
  </cols>
  <sheetData>
    <row r="2" spans="2:9" ht="18" customHeight="1"/>
    <row r="3" spans="2:9" ht="15" customHeight="1"/>
    <row r="4" spans="2:9" ht="34.5" customHeight="1">
      <c r="B4" s="346" t="s">
        <v>38</v>
      </c>
      <c r="C4" s="488"/>
      <c r="D4" s="488"/>
      <c r="E4" s="488"/>
      <c r="F4" s="488"/>
      <c r="G4" s="488"/>
      <c r="H4" s="488"/>
      <c r="I4" s="488"/>
    </row>
    <row r="5" spans="2:9" ht="19.5" customHeight="1">
      <c r="B5" s="352" t="s">
        <v>363</v>
      </c>
      <c r="C5" s="489"/>
      <c r="D5" s="489"/>
      <c r="E5" s="489"/>
      <c r="F5" s="489"/>
      <c r="G5" s="489"/>
      <c r="H5" s="489"/>
      <c r="I5" s="489"/>
    </row>
    <row r="6" spans="2:9" ht="31.5" customHeight="1">
      <c r="B6" s="485" t="s">
        <v>39</v>
      </c>
      <c r="C6" s="485"/>
      <c r="D6" s="347" t="str">
        <f>'FORMATO 2. POA - MIR'!D4:F4</f>
        <v>DIRECCIÓN DE SEGURIDAD</v>
      </c>
      <c r="E6" s="347"/>
      <c r="F6" s="485" t="s">
        <v>42</v>
      </c>
      <c r="G6" s="485"/>
      <c r="H6" s="347">
        <v>2026</v>
      </c>
      <c r="I6" s="347"/>
    </row>
    <row r="7" spans="2:9" ht="54" customHeight="1">
      <c r="B7" s="485" t="s">
        <v>40</v>
      </c>
      <c r="C7" s="485"/>
      <c r="D7" s="347" t="str">
        <f>'FORMATO 2. POA - MIR'!D5:F5</f>
        <v>POA DIRECCIÓN DE SEGURIDAD 2026</v>
      </c>
      <c r="E7" s="347"/>
      <c r="F7" s="485" t="s">
        <v>43</v>
      </c>
      <c r="G7" s="485"/>
      <c r="H7" s="347" t="s">
        <v>293</v>
      </c>
      <c r="I7" s="347"/>
    </row>
    <row r="8" spans="2:9" ht="41.25" customHeight="1">
      <c r="B8" s="486" t="s">
        <v>41</v>
      </c>
      <c r="C8" s="486"/>
      <c r="D8" s="519" t="s">
        <v>579</v>
      </c>
      <c r="E8" s="520"/>
      <c r="F8" s="485" t="s">
        <v>44</v>
      </c>
      <c r="G8" s="485"/>
      <c r="H8" s="347" t="s">
        <v>392</v>
      </c>
      <c r="I8" s="347"/>
    </row>
    <row r="9" spans="2:9" ht="12.75" customHeight="1">
      <c r="B9" s="469" t="s">
        <v>89</v>
      </c>
      <c r="C9" s="469"/>
      <c r="D9" s="469"/>
      <c r="E9" s="469"/>
      <c r="F9" s="469"/>
      <c r="G9" s="469"/>
      <c r="H9" s="469"/>
      <c r="I9" s="469"/>
    </row>
    <row r="10" spans="2:9" ht="99" customHeight="1">
      <c r="B10" s="449" t="s">
        <v>90</v>
      </c>
      <c r="C10" s="449"/>
      <c r="D10" s="347" t="str">
        <f>'FORMATO 2. POA - MIR'!C9</f>
        <v>ACUERDO 1. ACUERDO PARA UN GOBIERNO CERCANO, JUSTO Y HONESTO</v>
      </c>
      <c r="E10" s="347"/>
      <c r="F10" s="461" t="s">
        <v>91</v>
      </c>
      <c r="G10" s="461"/>
      <c r="H10" s="347" t="str">
        <f>'FORMATO 2. POA - MIR'!E9</f>
        <v>1.5.2 fortalecer a la policía municipal para que sea confiable y eficaz respetando el enfoque ciudadano.
1.5.3 impulsar a la policía municipal, logrando la profesionalización y dignificación de los elementos de seguridad en Zapotlán.</v>
      </c>
      <c r="I10" s="347"/>
    </row>
    <row r="11" spans="2:9" ht="112.5" customHeight="1">
      <c r="B11" s="461" t="s">
        <v>92</v>
      </c>
      <c r="C11" s="461"/>
      <c r="D11" s="347" t="str">
        <f>'FORMATO 2. POA - MIR'!C10</f>
        <v>Acuerdo 1. Zapotlán Seguro, con un Gobierno Transparente y Justo.</v>
      </c>
      <c r="E11" s="347"/>
      <c r="F11" s="461" t="s">
        <v>94</v>
      </c>
      <c r="G11" s="461"/>
      <c r="H11" s="347" t="str">
        <f>'FORMATO 2. POA - MIR'!E10</f>
        <v>1.5.2.1 consolidar una policía confiable y profesional, fortaleciendo la infraestructura operativa del cuerpo de seguridad.
1.5.3.1 contar con una policía confiable y profesional con vocación de ser vicio, mejorando la calidad de vida de los elementos.</v>
      </c>
      <c r="I11" s="347"/>
    </row>
    <row r="12" spans="2:9" ht="126" customHeight="1">
      <c r="B12" s="461" t="s">
        <v>95</v>
      </c>
      <c r="C12" s="461"/>
      <c r="D12" s="347" t="str">
        <f>'FORMATO 2. POA - MIR'!C11</f>
        <v>1.5 fomentar una cultura de prevención ante la violencia y la delincuencia, mediante una atención inmediata y el fortalecimiento de la seguridad ciudadana, garantizando un entorno seguro para la población</v>
      </c>
      <c r="E12" s="347"/>
      <c r="F12" s="461" t="s">
        <v>94</v>
      </c>
      <c r="G12" s="461"/>
      <c r="H12" s="347" t="str">
        <f>'FORMATO 2. POA - MIR'!E11</f>
        <v>1.5.2.2 generar la evaluación y control de confianza policial, garantizando la efectividad de los elementos.
1.5.3.2 optimizar a la policía municipal a través de evaluaciones de desempeño constantes logrando así una policía optima y cercana al pueblo.</v>
      </c>
      <c r="I12" s="347"/>
    </row>
    <row r="13" spans="2:9" ht="15" customHeight="1">
      <c r="B13" s="483" t="s">
        <v>364</v>
      </c>
      <c r="C13" s="483"/>
      <c r="D13" s="483"/>
      <c r="E13" s="483"/>
      <c r="F13" s="483"/>
      <c r="G13" s="483"/>
      <c r="H13" s="483"/>
      <c r="I13" s="483"/>
    </row>
    <row r="14" spans="2:9">
      <c r="B14" s="449" t="s">
        <v>45</v>
      </c>
      <c r="C14" s="449"/>
      <c r="D14" s="449"/>
      <c r="E14" s="449"/>
      <c r="F14" s="449"/>
      <c r="G14" s="449"/>
      <c r="H14" s="449"/>
      <c r="I14" s="449"/>
    </row>
    <row r="15" spans="2:9" ht="30.75" customHeight="1">
      <c r="B15" s="484" t="str">
        <f>CALENDARIZACION!B53</f>
        <v>Intervenciones Por La Comisión De Honor Y Justicia</v>
      </c>
      <c r="C15" s="484"/>
      <c r="D15" s="484"/>
      <c r="E15" s="484"/>
      <c r="F15" s="484"/>
      <c r="G15" s="484"/>
      <c r="H15" s="484"/>
      <c r="I15" s="484"/>
    </row>
    <row r="16" spans="2:9">
      <c r="B16" s="449" t="s">
        <v>48</v>
      </c>
      <c r="C16" s="449"/>
      <c r="D16" s="449"/>
      <c r="E16" s="449"/>
      <c r="F16" s="449"/>
      <c r="G16" s="449"/>
      <c r="H16" s="449"/>
      <c r="I16" s="449"/>
    </row>
    <row r="17" spans="2:9" ht="39" customHeight="1">
      <c r="B17" s="347" t="str">
        <f>'FORMATO 2. POA - MIR'!C29</f>
        <v>Someter a procedimientos y aplicar sanciones a los elementos cuando exista un mal actuar.</v>
      </c>
      <c r="C17" s="347"/>
      <c r="D17" s="347"/>
      <c r="E17" s="347"/>
      <c r="F17" s="347"/>
      <c r="G17" s="347"/>
      <c r="H17" s="347"/>
      <c r="I17" s="347"/>
    </row>
    <row r="18" spans="2:9" ht="18.75" customHeight="1">
      <c r="B18" s="483" t="s">
        <v>365</v>
      </c>
      <c r="C18" s="483"/>
      <c r="D18" s="483"/>
      <c r="E18" s="483"/>
      <c r="F18" s="483"/>
      <c r="G18" s="483"/>
      <c r="H18" s="483"/>
      <c r="I18" s="483"/>
    </row>
    <row r="19" spans="2:9">
      <c r="B19" s="451" t="s">
        <v>352</v>
      </c>
      <c r="C19" s="451"/>
      <c r="D19" s="451"/>
      <c r="E19" s="451"/>
      <c r="F19" s="451"/>
      <c r="G19" s="451"/>
      <c r="H19" s="451"/>
      <c r="I19" s="451"/>
    </row>
    <row r="20" spans="2:9">
      <c r="B20" s="347" t="str">
        <f>CALENDARIZACION!E53</f>
        <v>PQAMPSES=PQAMPSESP/PQAMPSESR)*100%</v>
      </c>
      <c r="C20" s="347"/>
      <c r="D20" s="347"/>
      <c r="E20" s="347"/>
      <c r="F20" s="347"/>
      <c r="G20" s="347"/>
      <c r="H20" s="347"/>
      <c r="I20" s="347"/>
    </row>
    <row r="21" spans="2:9">
      <c r="B21" s="451" t="s">
        <v>353</v>
      </c>
      <c r="C21" s="451"/>
      <c r="D21" s="451"/>
      <c r="E21" s="451"/>
      <c r="F21" s="451"/>
      <c r="G21" s="451"/>
      <c r="H21" s="451"/>
      <c r="I21" s="451"/>
    </row>
    <row r="22" spans="2:9" ht="28.5" customHeight="1">
      <c r="B22" s="471" t="s">
        <v>105</v>
      </c>
      <c r="C22" s="472"/>
      <c r="D22" s="473" t="s">
        <v>354</v>
      </c>
      <c r="E22" s="473"/>
      <c r="F22" s="472" t="s">
        <v>355</v>
      </c>
      <c r="G22" s="472"/>
      <c r="H22" s="461" t="s">
        <v>142</v>
      </c>
      <c r="I22" s="461"/>
    </row>
    <row r="23" spans="2:9" ht="61.5" customHeight="1">
      <c r="B23" s="491" t="s">
        <v>580</v>
      </c>
      <c r="C23" s="491"/>
      <c r="D23" s="351" t="s">
        <v>108</v>
      </c>
      <c r="E23" s="351"/>
      <c r="F23" s="347" t="str">
        <f>CALENDARIZACION!C53</f>
        <v>PQAMPSES. Porcentaje de quejas atendidas mediante procedimientos y sanciones a los elementos de seguridad</v>
      </c>
      <c r="G23" s="347"/>
      <c r="H23" s="510" t="s">
        <v>435</v>
      </c>
      <c r="I23" s="511"/>
    </row>
    <row r="24" spans="2:9" ht="63.75" customHeight="1">
      <c r="B24" s="491" t="s">
        <v>581</v>
      </c>
      <c r="C24" s="491"/>
      <c r="D24" s="351" t="s">
        <v>108</v>
      </c>
      <c r="E24" s="351"/>
      <c r="F24" s="347" t="str">
        <f>CALENDARIZACION!D53</f>
        <v>PQAMPSESP. Porcentaje de quejas atendidas mediante procedimientos y sanciones a los elementos de seguridad programado</v>
      </c>
      <c r="G24" s="347"/>
      <c r="H24" s="512"/>
      <c r="I24" s="513"/>
    </row>
    <row r="25" spans="2:9" ht="94.5" customHeight="1">
      <c r="B25" s="491" t="s">
        <v>582</v>
      </c>
      <c r="C25" s="491"/>
      <c r="D25" s="351" t="s">
        <v>108</v>
      </c>
      <c r="E25" s="351"/>
      <c r="F25" s="347" t="str">
        <f>CALENDARIZACION!D54</f>
        <v xml:space="preserve"> PQAMPSESR. Porcentaje de quejas atendidas mediante procedimientos y sanciones a los elementos de seguridad realizado</v>
      </c>
      <c r="G25" s="347"/>
      <c r="H25" s="514"/>
      <c r="I25" s="515"/>
    </row>
    <row r="26" spans="2:9" ht="12.75" customHeight="1">
      <c r="B26" s="470" t="s">
        <v>145</v>
      </c>
      <c r="C26" s="470"/>
      <c r="D26" s="470"/>
      <c r="E26" s="470"/>
      <c r="F26" s="470"/>
      <c r="G26" s="470"/>
      <c r="H26" s="470"/>
      <c r="I26" s="470"/>
    </row>
    <row r="27" spans="2:9" ht="15.75" customHeight="1">
      <c r="B27" s="449" t="s">
        <v>28</v>
      </c>
      <c r="C27" s="449"/>
      <c r="D27" s="449" t="s">
        <v>46</v>
      </c>
      <c r="E27" s="449"/>
      <c r="F27" s="449" t="s">
        <v>47</v>
      </c>
      <c r="G27" s="449"/>
      <c r="H27" s="449"/>
      <c r="I27" s="449"/>
    </row>
    <row r="28" spans="2:9" ht="18" customHeight="1">
      <c r="B28" s="347" t="s">
        <v>100</v>
      </c>
      <c r="C28" s="347"/>
      <c r="D28" s="347" t="s">
        <v>98</v>
      </c>
      <c r="E28" s="347"/>
      <c r="F28" s="347" t="s">
        <v>225</v>
      </c>
      <c r="G28" s="347"/>
      <c r="H28" s="347"/>
      <c r="I28" s="347"/>
    </row>
    <row r="29" spans="2:9" ht="18" customHeight="1">
      <c r="B29" s="449" t="s">
        <v>127</v>
      </c>
      <c r="C29" s="449"/>
      <c r="D29" s="449"/>
      <c r="E29" s="449"/>
      <c r="F29" s="450" t="s">
        <v>130</v>
      </c>
      <c r="G29" s="451"/>
      <c r="H29" s="451"/>
      <c r="I29" s="451"/>
    </row>
    <row r="30" spans="2:9" ht="13.5" customHeight="1">
      <c r="B30" s="347" t="s">
        <v>108</v>
      </c>
      <c r="C30" s="347"/>
      <c r="D30" s="347"/>
      <c r="E30" s="347"/>
      <c r="F30" s="347" t="s">
        <v>201</v>
      </c>
      <c r="G30" s="347"/>
      <c r="H30" s="347"/>
      <c r="I30" s="347"/>
    </row>
    <row r="31" spans="2:9" ht="15.75" customHeight="1">
      <c r="B31" s="467" t="s">
        <v>82</v>
      </c>
      <c r="C31" s="468"/>
      <c r="D31" s="468"/>
      <c r="E31" s="468"/>
      <c r="F31" s="450" t="s">
        <v>131</v>
      </c>
      <c r="G31" s="451"/>
      <c r="H31" s="451"/>
      <c r="I31" s="451"/>
    </row>
    <row r="32" spans="2:9" ht="15.75" customHeight="1">
      <c r="B32" s="347" t="s">
        <v>109</v>
      </c>
      <c r="C32" s="347"/>
      <c r="D32" s="347"/>
      <c r="E32" s="347"/>
      <c r="F32" s="347" t="s">
        <v>110</v>
      </c>
      <c r="G32" s="347"/>
      <c r="H32" s="347"/>
      <c r="I32" s="347"/>
    </row>
    <row r="33" spans="1:10" ht="14.25" customHeight="1">
      <c r="B33" s="469" t="s">
        <v>148</v>
      </c>
      <c r="C33" s="469"/>
      <c r="D33" s="469"/>
      <c r="E33" s="469"/>
      <c r="F33" s="469"/>
      <c r="G33" s="469"/>
      <c r="H33" s="469"/>
      <c r="I33" s="469"/>
    </row>
    <row r="34" spans="1:10" ht="13.5" customHeight="1">
      <c r="B34" s="468" t="s">
        <v>357</v>
      </c>
      <c r="C34" s="468"/>
      <c r="D34" s="468"/>
      <c r="E34" s="468"/>
      <c r="F34" s="451" t="s">
        <v>358</v>
      </c>
      <c r="G34" s="451"/>
      <c r="H34" s="451"/>
      <c r="I34" s="451"/>
    </row>
    <row r="35" spans="1:10">
      <c r="B35" s="463" t="s">
        <v>151</v>
      </c>
      <c r="C35" s="463"/>
      <c r="D35" s="462">
        <f>CALENDARIZACION!R53</f>
        <v>95</v>
      </c>
      <c r="E35" s="462"/>
      <c r="F35" s="347" t="s">
        <v>115</v>
      </c>
      <c r="G35" s="347"/>
      <c r="H35" s="466" t="s">
        <v>116</v>
      </c>
      <c r="I35" s="466"/>
    </row>
    <row r="36" spans="1:10">
      <c r="B36" s="463" t="s">
        <v>117</v>
      </c>
      <c r="C36" s="463"/>
      <c r="D36" s="351" t="s">
        <v>109</v>
      </c>
      <c r="E36" s="351"/>
      <c r="F36" s="347" t="s">
        <v>356</v>
      </c>
      <c r="G36" s="347"/>
      <c r="H36" s="464" t="s">
        <v>119</v>
      </c>
      <c r="I36" s="464"/>
    </row>
    <row r="37" spans="1:10">
      <c r="B37" s="463" t="s">
        <v>49</v>
      </c>
      <c r="C37" s="463"/>
      <c r="D37" s="351" t="s">
        <v>200</v>
      </c>
      <c r="E37" s="351"/>
      <c r="F37" s="347" t="s">
        <v>120</v>
      </c>
      <c r="G37" s="347"/>
      <c r="H37" s="465" t="s">
        <v>121</v>
      </c>
      <c r="I37" s="465"/>
    </row>
    <row r="38" spans="1:10">
      <c r="B38" s="451" t="s">
        <v>366</v>
      </c>
      <c r="C38" s="451"/>
      <c r="D38" s="451"/>
      <c r="E38" s="451"/>
      <c r="F38" s="451"/>
      <c r="G38" s="451"/>
      <c r="H38" s="451"/>
      <c r="I38" s="451"/>
    </row>
    <row r="39" spans="1:10">
      <c r="B39" s="461" t="s">
        <v>242</v>
      </c>
      <c r="C39" s="461"/>
      <c r="D39" s="461"/>
      <c r="E39" s="461"/>
      <c r="F39" s="461" t="s">
        <v>50</v>
      </c>
      <c r="G39" s="461"/>
      <c r="H39" s="461" t="s">
        <v>146</v>
      </c>
      <c r="I39" s="461"/>
    </row>
    <row r="40" spans="1:10">
      <c r="B40" s="462">
        <f>D43</f>
        <v>10</v>
      </c>
      <c r="C40" s="462"/>
      <c r="D40" s="462"/>
      <c r="E40" s="462"/>
      <c r="F40" s="462">
        <v>2026</v>
      </c>
      <c r="G40" s="462"/>
      <c r="H40" s="347" t="s">
        <v>109</v>
      </c>
      <c r="I40" s="347"/>
    </row>
    <row r="41" spans="1:10">
      <c r="B41" s="448" t="s">
        <v>149</v>
      </c>
      <c r="C41" s="448"/>
      <c r="D41" s="448"/>
      <c r="E41" s="448"/>
      <c r="F41" s="448"/>
      <c r="G41" s="448"/>
      <c r="H41" s="448"/>
      <c r="I41" s="448"/>
    </row>
    <row r="42" spans="1:10" ht="22.8">
      <c r="B42" s="449" t="s">
        <v>123</v>
      </c>
      <c r="C42" s="449"/>
      <c r="D42" s="152" t="s">
        <v>150</v>
      </c>
      <c r="E42" s="160" t="s">
        <v>85</v>
      </c>
      <c r="F42" s="450" t="s">
        <v>86</v>
      </c>
      <c r="G42" s="451"/>
      <c r="H42" s="154" t="s">
        <v>75</v>
      </c>
      <c r="I42" s="154" t="s">
        <v>76</v>
      </c>
    </row>
    <row r="43" spans="1:10">
      <c r="B43" s="347" t="s">
        <v>290</v>
      </c>
      <c r="C43" s="347"/>
      <c r="D43" s="127">
        <f>SUM(CALENDARIZACION!F53:H53)</f>
        <v>10</v>
      </c>
      <c r="E43" s="128">
        <v>0</v>
      </c>
      <c r="F43" s="498">
        <f>SUM(CALENDARIZACION!F51:H51)</f>
        <v>28</v>
      </c>
      <c r="G43" s="498"/>
      <c r="H43" s="155">
        <v>46027</v>
      </c>
      <c r="I43" s="155">
        <v>46111</v>
      </c>
      <c r="J43" s="163"/>
    </row>
    <row r="44" spans="1:10">
      <c r="B44" s="347" t="s">
        <v>291</v>
      </c>
      <c r="C44" s="347"/>
      <c r="D44" s="127">
        <f>SUM(CALENDARIZACION!I53:K53)</f>
        <v>10</v>
      </c>
      <c r="E44" s="130">
        <v>0</v>
      </c>
      <c r="F44" s="498">
        <f>SUM(CALENDARIZACION!I51:K51)</f>
        <v>0</v>
      </c>
      <c r="G44" s="498"/>
      <c r="H44" s="155"/>
      <c r="I44" s="155"/>
      <c r="J44" s="163"/>
    </row>
    <row r="45" spans="1:10">
      <c r="B45" s="347" t="s">
        <v>133</v>
      </c>
      <c r="C45" s="347"/>
      <c r="D45" s="127">
        <f>SUM(CALENDARIZACION!L53:N53)</f>
        <v>20</v>
      </c>
      <c r="E45" s="128">
        <v>0</v>
      </c>
      <c r="F45" s="498">
        <f>SUM(CALENDARIZACION!L51:N51)</f>
        <v>0</v>
      </c>
      <c r="G45" s="498"/>
      <c r="H45" s="155"/>
      <c r="I45" s="155"/>
    </row>
    <row r="46" spans="1:10">
      <c r="B46" s="347" t="s">
        <v>292</v>
      </c>
      <c r="C46" s="347"/>
      <c r="D46" s="127">
        <f>SUM(CALENDARIZACION!O53:Q53)</f>
        <v>55</v>
      </c>
      <c r="E46" s="128">
        <v>0</v>
      </c>
      <c r="F46" s="498">
        <f>SUM(CALENDARIZACION!O51:Q51)</f>
        <v>0</v>
      </c>
      <c r="G46" s="498"/>
      <c r="H46" s="155"/>
      <c r="I46" s="155"/>
    </row>
    <row r="47" spans="1:10">
      <c r="B47" s="454" t="s">
        <v>362</v>
      </c>
      <c r="C47" s="454"/>
      <c r="D47" s="156">
        <f>CALENDARIZACION!R53</f>
        <v>95</v>
      </c>
      <c r="E47" s="156">
        <v>0</v>
      </c>
      <c r="F47" s="455">
        <f>CALENDARIZACION!R54</f>
        <v>9</v>
      </c>
      <c r="G47" s="455"/>
      <c r="H47" s="126" t="s">
        <v>152</v>
      </c>
      <c r="I47" s="157">
        <f>CALENDARIZACION!U53</f>
        <v>9.4736842105263161E-2</v>
      </c>
    </row>
    <row r="48" spans="1:10">
      <c r="A48" s="499"/>
      <c r="B48" s="499"/>
      <c r="C48" s="499"/>
      <c r="D48" s="499"/>
      <c r="E48" s="499"/>
      <c r="F48" s="499"/>
      <c r="G48" s="499"/>
      <c r="H48" s="499"/>
      <c r="I48" s="499"/>
    </row>
    <row r="49" spans="1:9" ht="22.5" customHeight="1">
      <c r="A49" s="499"/>
      <c r="B49" s="499"/>
      <c r="C49" s="499"/>
      <c r="D49" s="499"/>
      <c r="E49" s="499"/>
      <c r="F49" s="499"/>
      <c r="G49" s="499"/>
      <c r="H49" s="499"/>
      <c r="I49" s="499"/>
    </row>
    <row r="50" spans="1:9" ht="39" customHeight="1">
      <c r="B50" s="485" t="s">
        <v>164</v>
      </c>
      <c r="C50" s="449"/>
      <c r="D50" s="458" t="s">
        <v>52</v>
      </c>
      <c r="E50" s="458"/>
      <c r="F50" s="458" t="s">
        <v>158</v>
      </c>
      <c r="G50" s="458"/>
      <c r="H50" s="458"/>
      <c r="I50" s="458"/>
    </row>
    <row r="51" spans="1:9" ht="33.75" customHeight="1">
      <c r="B51" s="459" t="str">
        <f>D8</f>
        <v>PP1- A4 C2</v>
      </c>
      <c r="C51" s="459"/>
      <c r="D51" s="351" t="str">
        <f>B15</f>
        <v>Intervenciones Por La Comisión De Honor Y Justicia</v>
      </c>
      <c r="E51" s="351"/>
      <c r="F51" s="135" t="s">
        <v>159</v>
      </c>
      <c r="G51" s="126" t="s">
        <v>160</v>
      </c>
      <c r="H51" s="135" t="s">
        <v>67</v>
      </c>
      <c r="I51" s="136" t="s">
        <v>68</v>
      </c>
    </row>
    <row r="52" spans="1:9" ht="30" customHeight="1">
      <c r="B52" s="460"/>
      <c r="C52" s="460"/>
      <c r="D52" s="359"/>
      <c r="E52" s="359"/>
      <c r="F52" s="137">
        <f>CALENDARIZACION!S53</f>
        <v>95</v>
      </c>
      <c r="G52" s="133">
        <f>CALENDARIZACION!S54</f>
        <v>9</v>
      </c>
      <c r="H52" s="137">
        <f>CALENDARIZACION!T53</f>
        <v>86</v>
      </c>
      <c r="I52" s="138">
        <f>CALENDARIZACION!U53</f>
        <v>9.4736842105263161E-2</v>
      </c>
    </row>
    <row r="53" spans="1:9" ht="20.25" customHeight="1">
      <c r="A53" s="164">
        <v>1</v>
      </c>
      <c r="B53" s="350">
        <v>0</v>
      </c>
      <c r="C53" s="350"/>
      <c r="D53" s="350"/>
      <c r="E53" s="350"/>
      <c r="F53" s="350"/>
      <c r="G53" s="350"/>
      <c r="H53" s="350"/>
      <c r="I53" s="350"/>
    </row>
    <row r="54" spans="1:9">
      <c r="A54" s="164">
        <v>1</v>
      </c>
      <c r="B54" s="350"/>
      <c r="C54" s="350"/>
      <c r="D54" s="350"/>
      <c r="E54" s="350"/>
      <c r="F54" s="350"/>
      <c r="G54" s="350"/>
      <c r="H54" s="350"/>
      <c r="I54" s="350"/>
    </row>
    <row r="55" spans="1:9">
      <c r="A55" s="164">
        <v>1</v>
      </c>
      <c r="B55" s="350"/>
      <c r="C55" s="350"/>
      <c r="D55" s="350"/>
      <c r="E55" s="350"/>
      <c r="F55" s="350"/>
      <c r="G55" s="350"/>
      <c r="H55" s="350"/>
      <c r="I55" s="350"/>
    </row>
    <row r="56" spans="1:9">
      <c r="A56" s="164">
        <v>1</v>
      </c>
      <c r="B56" s="350"/>
      <c r="C56" s="350"/>
      <c r="D56" s="350"/>
      <c r="E56" s="350"/>
      <c r="F56" s="350"/>
      <c r="G56" s="350"/>
      <c r="H56" s="350"/>
      <c r="I56" s="350"/>
    </row>
    <row r="57" spans="1:9">
      <c r="A57" s="164">
        <v>1</v>
      </c>
      <c r="B57" s="350"/>
      <c r="C57" s="350"/>
      <c r="D57" s="350"/>
      <c r="E57" s="350"/>
      <c r="F57" s="350"/>
      <c r="G57" s="350"/>
      <c r="H57" s="350"/>
      <c r="I57" s="350"/>
    </row>
    <row r="58" spans="1:9">
      <c r="A58" s="164">
        <v>1</v>
      </c>
      <c r="B58" s="350"/>
      <c r="C58" s="350"/>
      <c r="D58" s="350"/>
      <c r="E58" s="350"/>
      <c r="F58" s="350"/>
      <c r="G58" s="350"/>
      <c r="H58" s="350"/>
      <c r="I58" s="350"/>
    </row>
    <row r="59" spans="1:9">
      <c r="A59" s="164">
        <v>1</v>
      </c>
      <c r="B59" s="350"/>
      <c r="C59" s="350"/>
      <c r="D59" s="350"/>
      <c r="E59" s="350"/>
      <c r="F59" s="350"/>
      <c r="G59" s="350"/>
      <c r="H59" s="350"/>
      <c r="I59" s="350"/>
    </row>
    <row r="60" spans="1:9">
      <c r="A60" s="164">
        <v>1</v>
      </c>
      <c r="B60" s="350"/>
      <c r="C60" s="350"/>
      <c r="D60" s="350"/>
      <c r="E60" s="350"/>
      <c r="F60" s="350"/>
      <c r="G60" s="350"/>
      <c r="H60" s="350"/>
      <c r="I60" s="350"/>
    </row>
    <row r="61" spans="1:9">
      <c r="A61" s="164">
        <v>1</v>
      </c>
      <c r="B61" s="350"/>
      <c r="C61" s="350"/>
      <c r="D61" s="350"/>
      <c r="E61" s="350"/>
      <c r="F61" s="350"/>
      <c r="G61" s="350"/>
      <c r="H61" s="350"/>
      <c r="I61" s="350"/>
    </row>
    <row r="62" spans="1:9">
      <c r="A62" s="164">
        <v>1</v>
      </c>
      <c r="B62" s="350"/>
      <c r="C62" s="350"/>
      <c r="D62" s="350"/>
      <c r="E62" s="350"/>
      <c r="F62" s="350"/>
      <c r="G62" s="350"/>
      <c r="H62" s="350"/>
      <c r="I62" s="350"/>
    </row>
    <row r="63" spans="1:9">
      <c r="A63" s="164">
        <v>1</v>
      </c>
      <c r="B63" s="350"/>
      <c r="C63" s="350"/>
      <c r="D63" s="350"/>
      <c r="E63" s="350"/>
      <c r="F63" s="350"/>
      <c r="G63" s="350"/>
      <c r="H63" s="350"/>
      <c r="I63" s="350"/>
    </row>
    <row r="64" spans="1:9">
      <c r="A64" s="164">
        <v>1</v>
      </c>
      <c r="B64" s="350"/>
      <c r="C64" s="350"/>
      <c r="D64" s="350"/>
      <c r="E64" s="350"/>
      <c r="F64" s="350"/>
      <c r="G64" s="350"/>
      <c r="H64" s="350"/>
      <c r="I64" s="350"/>
    </row>
    <row r="65" spans="1:9">
      <c r="A65" s="164">
        <v>1</v>
      </c>
      <c r="B65" s="350"/>
      <c r="C65" s="350"/>
      <c r="D65" s="350"/>
      <c r="E65" s="350"/>
      <c r="F65" s="350"/>
      <c r="G65" s="350"/>
      <c r="H65" s="350"/>
      <c r="I65" s="350"/>
    </row>
    <row r="66" spans="1:9">
      <c r="A66" s="164">
        <v>1</v>
      </c>
      <c r="B66" s="350"/>
      <c r="C66" s="350"/>
      <c r="D66" s="350"/>
      <c r="E66" s="350"/>
      <c r="F66" s="350"/>
      <c r="G66" s="350"/>
      <c r="H66" s="350"/>
      <c r="I66" s="350"/>
    </row>
    <row r="67" spans="1:9">
      <c r="A67" s="164">
        <v>1</v>
      </c>
      <c r="B67" s="350"/>
      <c r="C67" s="350"/>
      <c r="D67" s="350"/>
      <c r="E67" s="350"/>
      <c r="F67" s="350"/>
      <c r="G67" s="350"/>
      <c r="H67" s="350"/>
      <c r="I67" s="350"/>
    </row>
    <row r="68" spans="1:9" ht="17.25" customHeight="1">
      <c r="A68" s="164">
        <v>1</v>
      </c>
      <c r="B68" s="350"/>
      <c r="C68" s="350"/>
      <c r="D68" s="350"/>
      <c r="E68" s="350"/>
      <c r="F68" s="350"/>
      <c r="G68" s="350"/>
      <c r="H68" s="350"/>
      <c r="I68" s="350"/>
    </row>
    <row r="69" spans="1:9">
      <c r="A69" s="164">
        <v>1</v>
      </c>
      <c r="B69" s="517" t="s">
        <v>298</v>
      </c>
      <c r="C69" s="517"/>
      <c r="D69" s="517"/>
      <c r="E69" s="517"/>
      <c r="F69" s="517"/>
      <c r="G69" s="517"/>
      <c r="H69" s="517"/>
      <c r="I69" s="517"/>
    </row>
    <row r="70" spans="1:9">
      <c r="A70" s="164">
        <v>1</v>
      </c>
      <c r="B70" s="517"/>
      <c r="C70" s="517"/>
      <c r="D70" s="517"/>
      <c r="E70" s="517"/>
      <c r="F70" s="517"/>
      <c r="G70" s="517"/>
      <c r="H70" s="517"/>
      <c r="I70" s="517"/>
    </row>
    <row r="71" spans="1:9">
      <c r="A71" s="164">
        <v>1</v>
      </c>
      <c r="B71" s="500" t="s">
        <v>290</v>
      </c>
      <c r="C71" s="500"/>
      <c r="D71" s="500"/>
      <c r="E71" s="508">
        <f>F43/D43</f>
        <v>2.8</v>
      </c>
      <c r="F71" s="508"/>
      <c r="G71" s="508"/>
      <c r="H71" s="508"/>
      <c r="I71" s="508"/>
    </row>
    <row r="72" spans="1:9">
      <c r="A72" s="164">
        <v>1</v>
      </c>
      <c r="B72" s="500"/>
      <c r="C72" s="500"/>
      <c r="D72" s="500"/>
      <c r="E72" s="508"/>
      <c r="F72" s="508"/>
      <c r="G72" s="508"/>
      <c r="H72" s="508"/>
      <c r="I72" s="508"/>
    </row>
    <row r="73" spans="1:9">
      <c r="B73" s="500" t="s">
        <v>291</v>
      </c>
      <c r="C73" s="500"/>
      <c r="D73" s="500"/>
      <c r="E73" s="508">
        <f>F44/D44</f>
        <v>0</v>
      </c>
      <c r="F73" s="508"/>
      <c r="G73" s="508"/>
      <c r="H73" s="508"/>
      <c r="I73" s="508"/>
    </row>
    <row r="74" spans="1:9">
      <c r="B74" s="500"/>
      <c r="C74" s="500"/>
      <c r="D74" s="500"/>
      <c r="E74" s="508"/>
      <c r="F74" s="508"/>
      <c r="G74" s="508"/>
      <c r="H74" s="508"/>
      <c r="I74" s="508"/>
    </row>
    <row r="75" spans="1:9" ht="12.75" customHeight="1">
      <c r="B75" s="500" t="s">
        <v>133</v>
      </c>
      <c r="C75" s="500"/>
      <c r="D75" s="500"/>
      <c r="E75" s="508">
        <f>F45/D45</f>
        <v>0</v>
      </c>
      <c r="F75" s="508"/>
      <c r="G75" s="508"/>
      <c r="H75" s="508"/>
      <c r="I75" s="508"/>
    </row>
    <row r="76" spans="1:9" ht="12.75" customHeight="1">
      <c r="B76" s="500"/>
      <c r="C76" s="500"/>
      <c r="D76" s="500"/>
      <c r="E76" s="508"/>
      <c r="F76" s="508"/>
      <c r="G76" s="508"/>
      <c r="H76" s="508"/>
      <c r="I76" s="508"/>
    </row>
    <row r="77" spans="1:9">
      <c r="B77" s="500" t="s">
        <v>292</v>
      </c>
      <c r="C77" s="500"/>
      <c r="D77" s="500"/>
      <c r="E77" s="508">
        <f>F46/D46</f>
        <v>0</v>
      </c>
      <c r="F77" s="508"/>
      <c r="G77" s="508"/>
      <c r="H77" s="508"/>
      <c r="I77" s="508"/>
    </row>
    <row r="78" spans="1:9">
      <c r="B78" s="500"/>
      <c r="C78" s="500"/>
      <c r="D78" s="500"/>
      <c r="E78" s="508"/>
      <c r="F78" s="508"/>
      <c r="G78" s="508"/>
      <c r="H78" s="508"/>
      <c r="I78" s="508"/>
    </row>
    <row r="79" spans="1:9">
      <c r="B79" s="518"/>
      <c r="C79" s="518"/>
      <c r="D79" s="518"/>
      <c r="E79" s="518"/>
      <c r="F79" s="518"/>
      <c r="G79" s="518"/>
      <c r="H79" s="518"/>
      <c r="I79" s="518"/>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92"/>
  <sheetViews>
    <sheetView zoomScale="70" zoomScaleNormal="70" workbookViewId="0">
      <selection activeCell="I12" sqref="I12"/>
    </sheetView>
  </sheetViews>
  <sheetFormatPr baseColWidth="10" defaultColWidth="12" defaultRowHeight="36" customHeight="1"/>
  <cols>
    <col min="1" max="1" width="22.77734375" style="89" customWidth="1"/>
    <col min="2" max="2" width="12" style="89"/>
    <col min="3" max="3" width="12.77734375" style="89" customWidth="1"/>
    <col min="4" max="4" width="14" style="150" customWidth="1"/>
    <col min="5" max="5" width="16" style="150" customWidth="1"/>
    <col min="6" max="6" width="60.77734375" style="89" customWidth="1"/>
    <col min="7" max="7" width="60.109375" style="89" customWidth="1"/>
    <col min="8" max="8" width="23.6640625" style="89" customWidth="1"/>
    <col min="9" max="9" width="56.6640625" style="89" customWidth="1"/>
    <col min="10" max="10" width="35.109375" style="89" customWidth="1"/>
    <col min="11" max="11" width="17.109375" style="89" customWidth="1"/>
    <col min="12" max="12" width="16.44140625" style="89" customWidth="1"/>
    <col min="13" max="16" width="17.109375" style="89" customWidth="1"/>
    <col min="17" max="17" width="18.44140625" style="89" customWidth="1"/>
    <col min="18" max="18" width="40.44140625" style="89" customWidth="1"/>
    <col min="19" max="19" width="33.33203125" style="89" customWidth="1"/>
    <col min="20" max="16384" width="12" style="89"/>
  </cols>
  <sheetData>
    <row r="2" spans="1:20" ht="36" customHeight="1">
      <c r="A2" s="620" t="s">
        <v>134</v>
      </c>
      <c r="B2" s="620"/>
      <c r="C2" s="620"/>
      <c r="D2" s="620"/>
      <c r="E2" s="620"/>
      <c r="F2" s="620"/>
      <c r="G2" s="620"/>
      <c r="H2" s="620"/>
      <c r="I2" s="620"/>
      <c r="J2" s="620"/>
      <c r="K2" s="620"/>
      <c r="L2" s="620"/>
      <c r="M2" s="620"/>
      <c r="N2" s="620"/>
      <c r="O2" s="620"/>
      <c r="P2" s="620"/>
      <c r="Q2" s="620"/>
      <c r="R2" s="620"/>
      <c r="S2" s="620"/>
    </row>
    <row r="3" spans="1:20" ht="36" customHeight="1">
      <c r="A3" s="619"/>
      <c r="B3" s="619"/>
      <c r="C3" s="619"/>
      <c r="D3" s="619"/>
      <c r="E3" s="619"/>
      <c r="F3" s="619"/>
      <c r="G3" s="619"/>
      <c r="H3" s="619"/>
      <c r="I3" s="619"/>
      <c r="J3" s="619"/>
      <c r="K3" s="619"/>
      <c r="L3" s="619"/>
      <c r="M3" s="619"/>
      <c r="N3" s="619"/>
      <c r="O3" s="619"/>
      <c r="P3" s="619"/>
      <c r="Q3" s="619"/>
      <c r="R3" s="619"/>
      <c r="S3" s="619"/>
    </row>
    <row r="4" spans="1:20" ht="51.75" customHeight="1">
      <c r="A4" s="141" t="s">
        <v>132</v>
      </c>
      <c r="B4" s="124" t="s">
        <v>125</v>
      </c>
      <c r="C4" s="78" t="s">
        <v>74</v>
      </c>
      <c r="D4" s="151" t="s">
        <v>75</v>
      </c>
      <c r="E4" s="151" t="s">
        <v>76</v>
      </c>
      <c r="F4" s="78" t="s">
        <v>77</v>
      </c>
      <c r="G4" s="78" t="s">
        <v>78</v>
      </c>
      <c r="H4" s="78" t="s">
        <v>79</v>
      </c>
      <c r="I4" s="78" t="s">
        <v>80</v>
      </c>
      <c r="J4" s="78" t="s">
        <v>241</v>
      </c>
      <c r="K4" s="78" t="s">
        <v>81</v>
      </c>
      <c r="L4" s="78" t="s">
        <v>82</v>
      </c>
      <c r="M4" s="78" t="s">
        <v>83</v>
      </c>
      <c r="N4" s="78" t="s">
        <v>84</v>
      </c>
      <c r="O4" s="78" t="s">
        <v>85</v>
      </c>
      <c r="P4" s="78" t="s">
        <v>86</v>
      </c>
      <c r="Q4" s="78" t="s">
        <v>87</v>
      </c>
      <c r="R4" s="78" t="s">
        <v>141</v>
      </c>
      <c r="S4" s="78" t="s">
        <v>88</v>
      </c>
    </row>
    <row r="5" spans="1:20" ht="88.5" customHeight="1">
      <c r="A5" s="145" t="s">
        <v>240</v>
      </c>
      <c r="B5" s="25" t="s">
        <v>124</v>
      </c>
      <c r="C5" s="146">
        <v>2026</v>
      </c>
      <c r="D5" s="147">
        <v>46027</v>
      </c>
      <c r="E5" s="147">
        <v>46111</v>
      </c>
      <c r="F5" s="25" t="s">
        <v>93</v>
      </c>
      <c r="G5" s="25" t="s">
        <v>408</v>
      </c>
      <c r="H5" s="25" t="s">
        <v>97</v>
      </c>
      <c r="I5" s="183" t="s">
        <v>433</v>
      </c>
      <c r="J5" s="25" t="str">
        <f>CALENDARIZACION!E17</f>
        <v>PARCSSP=(PARCSSPP/PARCSSPR)*100%</v>
      </c>
      <c r="K5" s="25" t="s">
        <v>108</v>
      </c>
      <c r="L5" s="25" t="s">
        <v>112</v>
      </c>
      <c r="M5" s="146">
        <v>1</v>
      </c>
      <c r="N5" s="146">
        <v>0</v>
      </c>
      <c r="O5" s="146">
        <v>0</v>
      </c>
      <c r="P5" s="25">
        <v>0</v>
      </c>
      <c r="Q5" s="146" t="s">
        <v>126</v>
      </c>
      <c r="R5" s="25" t="s">
        <v>243</v>
      </c>
      <c r="S5" s="25" t="s">
        <v>283</v>
      </c>
      <c r="T5" s="148"/>
    </row>
    <row r="6" spans="1:20" ht="56.25" customHeight="1">
      <c r="A6" s="145" t="s">
        <v>240</v>
      </c>
      <c r="B6" s="25" t="s">
        <v>140</v>
      </c>
      <c r="C6" s="146">
        <v>2026</v>
      </c>
      <c r="D6" s="147">
        <v>46027</v>
      </c>
      <c r="E6" s="147">
        <v>46111</v>
      </c>
      <c r="F6" s="25" t="s">
        <v>93</v>
      </c>
      <c r="G6" s="25" t="s">
        <v>415</v>
      </c>
      <c r="H6" s="25" t="s">
        <v>98</v>
      </c>
      <c r="I6" s="183" t="s">
        <v>423</v>
      </c>
      <c r="J6" s="25" t="str">
        <f>CALENDARIZACION!E26</f>
        <v>PASPMO=(PASPMOP/PASPMOR)*100%</v>
      </c>
      <c r="K6" s="25" t="s">
        <v>108</v>
      </c>
      <c r="L6" s="25" t="s">
        <v>109</v>
      </c>
      <c r="M6" s="25">
        <v>3</v>
      </c>
      <c r="N6" s="25">
        <v>3</v>
      </c>
      <c r="O6" s="25">
        <v>0</v>
      </c>
      <c r="P6" s="25">
        <v>2</v>
      </c>
      <c r="Q6" s="25" t="s">
        <v>126</v>
      </c>
      <c r="R6" s="25" t="s">
        <v>243</v>
      </c>
      <c r="S6" s="25" t="s">
        <v>283</v>
      </c>
      <c r="T6" s="149"/>
    </row>
    <row r="7" spans="1:20" ht="117" customHeight="1">
      <c r="A7" s="145" t="s">
        <v>240</v>
      </c>
      <c r="B7" s="25" t="s">
        <v>171</v>
      </c>
      <c r="C7" s="146">
        <v>2026</v>
      </c>
      <c r="D7" s="147">
        <v>46027</v>
      </c>
      <c r="E7" s="147">
        <v>46111</v>
      </c>
      <c r="F7" s="25" t="s">
        <v>93</v>
      </c>
      <c r="G7" s="25" t="s">
        <v>416</v>
      </c>
      <c r="H7" s="25" t="s">
        <v>97</v>
      </c>
      <c r="I7" s="183" t="s">
        <v>424</v>
      </c>
      <c r="J7" s="25" t="str">
        <f>CALENDARIZACION!E29</f>
        <v>PAPMP=(PAPMPP/PAPMPR)*100%</v>
      </c>
      <c r="K7" s="25" t="s">
        <v>108</v>
      </c>
      <c r="L7" s="25" t="s">
        <v>112</v>
      </c>
      <c r="M7" s="25">
        <v>3</v>
      </c>
      <c r="N7" s="25">
        <v>3</v>
      </c>
      <c r="O7" s="25">
        <v>0</v>
      </c>
      <c r="P7" s="25">
        <v>3</v>
      </c>
      <c r="Q7" s="25" t="s">
        <v>126</v>
      </c>
      <c r="R7" s="25" t="s">
        <v>243</v>
      </c>
      <c r="S7" s="25" t="s">
        <v>283</v>
      </c>
      <c r="T7" s="149"/>
    </row>
    <row r="8" spans="1:20" ht="36" customHeight="1">
      <c r="A8" s="145" t="s">
        <v>240</v>
      </c>
      <c r="B8" s="25" t="s">
        <v>173</v>
      </c>
      <c r="C8" s="146">
        <v>2026</v>
      </c>
      <c r="D8" s="147">
        <v>46027</v>
      </c>
      <c r="E8" s="147">
        <v>46111</v>
      </c>
      <c r="F8" s="25" t="s">
        <v>93</v>
      </c>
      <c r="G8" s="25" t="s">
        <v>418</v>
      </c>
      <c r="H8" s="25" t="s">
        <v>98</v>
      </c>
      <c r="I8" s="183" t="s">
        <v>432</v>
      </c>
      <c r="J8" s="25" t="str">
        <f>CALENDARIZACION!E41</f>
        <v>PAPCEOP=(PAPCEOPP/PAPCEOPR)*100%</v>
      </c>
      <c r="K8" s="25" t="s">
        <v>108</v>
      </c>
      <c r="L8" s="25" t="s">
        <v>109</v>
      </c>
      <c r="M8" s="25">
        <v>75</v>
      </c>
      <c r="N8" s="25">
        <v>75</v>
      </c>
      <c r="O8" s="25">
        <v>0</v>
      </c>
      <c r="P8" s="25">
        <v>70</v>
      </c>
      <c r="Q8" s="25" t="s">
        <v>126</v>
      </c>
      <c r="R8" s="25" t="s">
        <v>243</v>
      </c>
      <c r="S8" s="25" t="s">
        <v>283</v>
      </c>
      <c r="T8" s="149"/>
    </row>
    <row r="9" spans="1:20" ht="36" customHeight="1">
      <c r="A9" s="145" t="s">
        <v>240</v>
      </c>
      <c r="B9" s="25" t="s">
        <v>174</v>
      </c>
      <c r="C9" s="146">
        <v>2026</v>
      </c>
      <c r="D9" s="147">
        <v>46027</v>
      </c>
      <c r="E9" s="147">
        <v>46111</v>
      </c>
      <c r="F9" s="25" t="s">
        <v>93</v>
      </c>
      <c r="G9" s="25" t="s">
        <v>419</v>
      </c>
      <c r="H9" s="25" t="s">
        <v>98</v>
      </c>
      <c r="I9" s="183" t="s">
        <v>425</v>
      </c>
      <c r="J9" s="25" t="str">
        <f>CALENDARIZACION!E44</f>
        <v>PPEFEC=(PPEFECP/PPEFECR)*100%</v>
      </c>
      <c r="K9" s="25" t="s">
        <v>108</v>
      </c>
      <c r="L9" s="25" t="s">
        <v>109</v>
      </c>
      <c r="M9" s="25">
        <v>50</v>
      </c>
      <c r="N9" s="25">
        <v>50</v>
      </c>
      <c r="O9" s="25">
        <v>0</v>
      </c>
      <c r="P9" s="25">
        <v>0</v>
      </c>
      <c r="Q9" s="25" t="s">
        <v>126</v>
      </c>
      <c r="R9" s="25" t="s">
        <v>243</v>
      </c>
      <c r="S9" s="25" t="s">
        <v>283</v>
      </c>
      <c r="T9" s="149"/>
    </row>
    <row r="10" spans="1:20" ht="36" customHeight="1">
      <c r="A10" s="145"/>
      <c r="B10" s="25"/>
      <c r="C10" s="146"/>
      <c r="D10" s="147"/>
      <c r="E10" s="147"/>
      <c r="F10" s="25"/>
      <c r="G10" s="25"/>
      <c r="H10" s="25"/>
      <c r="I10" s="25"/>
      <c r="J10" s="25"/>
      <c r="K10" s="25"/>
      <c r="L10" s="25"/>
      <c r="M10" s="25"/>
      <c r="N10" s="25"/>
      <c r="O10" s="25"/>
      <c r="P10" s="25"/>
      <c r="Q10" s="25"/>
      <c r="R10" s="25"/>
      <c r="S10" s="25"/>
      <c r="T10" s="149"/>
    </row>
    <row r="11" spans="1:20" ht="36" customHeight="1">
      <c r="A11" s="145"/>
      <c r="B11" s="25"/>
      <c r="C11" s="146"/>
      <c r="D11" s="147"/>
      <c r="E11" s="147"/>
      <c r="F11" s="25"/>
      <c r="G11" s="25"/>
      <c r="H11" s="25"/>
      <c r="I11" s="25"/>
      <c r="J11" s="25"/>
      <c r="K11" s="25"/>
      <c r="L11" s="25"/>
      <c r="M11" s="25"/>
      <c r="N11" s="25"/>
      <c r="O11" s="25"/>
      <c r="P11" s="25"/>
      <c r="Q11" s="25"/>
      <c r="R11" s="25"/>
      <c r="S11" s="25"/>
      <c r="T11" s="149"/>
    </row>
    <row r="12" spans="1:20" ht="36" customHeight="1">
      <c r="A12" s="145"/>
      <c r="B12" s="25"/>
      <c r="C12" s="146"/>
      <c r="D12" s="147"/>
      <c r="E12" s="147"/>
      <c r="F12" s="25"/>
      <c r="G12" s="25"/>
      <c r="H12" s="25"/>
      <c r="I12" s="25"/>
      <c r="J12" s="25"/>
      <c r="K12" s="25"/>
      <c r="L12" s="25"/>
      <c r="M12" s="25"/>
      <c r="N12" s="25"/>
      <c r="O12" s="25"/>
      <c r="P12" s="25"/>
      <c r="Q12" s="25"/>
      <c r="R12" s="25"/>
      <c r="S12" s="25"/>
    </row>
    <row r="13" spans="1:20" ht="36" customHeight="1">
      <c r="A13" s="145"/>
      <c r="B13" s="25"/>
      <c r="C13" s="146"/>
      <c r="D13" s="147"/>
      <c r="E13" s="147"/>
      <c r="F13" s="25"/>
      <c r="G13" s="25"/>
      <c r="H13" s="25"/>
      <c r="I13" s="25"/>
      <c r="J13" s="25"/>
      <c r="K13" s="25"/>
      <c r="L13" s="25"/>
      <c r="M13" s="25"/>
      <c r="N13" s="25"/>
      <c r="O13" s="25"/>
      <c r="P13" s="25"/>
      <c r="Q13" s="25"/>
      <c r="R13" s="25"/>
      <c r="S13" s="25"/>
    </row>
    <row r="14" spans="1:20" ht="36" customHeight="1">
      <c r="A14" s="145"/>
      <c r="B14" s="25"/>
      <c r="C14" s="146"/>
      <c r="D14" s="147"/>
      <c r="E14" s="147"/>
      <c r="F14" s="25"/>
      <c r="G14" s="25"/>
      <c r="H14" s="25"/>
      <c r="I14" s="25"/>
      <c r="J14" s="25"/>
      <c r="K14" s="25"/>
      <c r="L14" s="25"/>
      <c r="M14" s="25"/>
      <c r="N14" s="25"/>
      <c r="O14" s="25"/>
      <c r="P14" s="25"/>
      <c r="Q14" s="25"/>
      <c r="R14" s="25"/>
      <c r="S14" s="25"/>
    </row>
    <row r="15" spans="1:20" ht="36" customHeight="1">
      <c r="A15" s="145"/>
      <c r="B15" s="25"/>
      <c r="C15" s="146"/>
      <c r="D15" s="147"/>
      <c r="E15" s="147"/>
      <c r="F15" s="25"/>
      <c r="G15" s="25"/>
      <c r="H15" s="25"/>
      <c r="I15" s="25"/>
      <c r="J15" s="25"/>
      <c r="K15" s="25"/>
      <c r="L15" s="25"/>
      <c r="M15" s="25"/>
      <c r="N15" s="25"/>
      <c r="O15" s="25"/>
      <c r="P15" s="25"/>
      <c r="Q15" s="25"/>
      <c r="R15" s="25"/>
      <c r="S15" s="25"/>
    </row>
    <row r="16" spans="1:20" ht="36" customHeight="1">
      <c r="A16" s="145"/>
      <c r="B16" s="25"/>
      <c r="C16" s="146"/>
      <c r="D16" s="147"/>
      <c r="E16" s="147"/>
      <c r="F16" s="25"/>
      <c r="G16" s="25"/>
      <c r="H16" s="25"/>
      <c r="I16" s="25"/>
      <c r="J16" s="25"/>
      <c r="K16" s="25"/>
      <c r="L16" s="25"/>
      <c r="M16" s="25"/>
      <c r="N16" s="25"/>
      <c r="O16" s="25"/>
      <c r="P16" s="25"/>
      <c r="Q16" s="25"/>
      <c r="R16" s="25"/>
      <c r="S16" s="25"/>
    </row>
    <row r="17" spans="1:19" ht="36" customHeight="1">
      <c r="A17" s="145"/>
      <c r="B17" s="25"/>
      <c r="C17" s="146"/>
      <c r="D17" s="147"/>
      <c r="E17" s="147"/>
      <c r="F17" s="25"/>
      <c r="G17" s="25"/>
      <c r="H17" s="25"/>
      <c r="I17" s="25"/>
      <c r="J17" s="25"/>
      <c r="K17" s="25"/>
      <c r="L17" s="25"/>
      <c r="M17" s="25"/>
      <c r="N17" s="25"/>
      <c r="O17" s="25"/>
      <c r="P17" s="25"/>
      <c r="Q17" s="25"/>
      <c r="R17" s="25"/>
      <c r="S17" s="25"/>
    </row>
    <row r="18" spans="1:19" ht="36" customHeight="1">
      <c r="A18" s="145"/>
      <c r="B18" s="25"/>
      <c r="C18" s="146"/>
      <c r="D18" s="147"/>
      <c r="E18" s="147"/>
      <c r="F18" s="25"/>
      <c r="G18" s="25"/>
      <c r="H18" s="25"/>
      <c r="I18" s="25"/>
      <c r="J18" s="25"/>
      <c r="K18" s="25"/>
      <c r="L18" s="25"/>
      <c r="M18" s="25"/>
      <c r="N18" s="25"/>
      <c r="O18" s="25"/>
      <c r="P18" s="25"/>
      <c r="Q18" s="25"/>
      <c r="R18" s="25"/>
      <c r="S18" s="25"/>
    </row>
    <row r="19" spans="1:19" ht="36" customHeight="1">
      <c r="A19" s="145"/>
      <c r="B19" s="25"/>
      <c r="C19" s="146"/>
      <c r="D19" s="147"/>
      <c r="E19" s="147"/>
      <c r="F19" s="25"/>
      <c r="G19" s="25"/>
      <c r="H19" s="25"/>
      <c r="I19" s="25"/>
      <c r="J19" s="25"/>
      <c r="K19" s="25"/>
      <c r="L19" s="25"/>
      <c r="M19" s="25"/>
      <c r="N19" s="25"/>
      <c r="O19" s="25"/>
      <c r="P19" s="25"/>
      <c r="Q19" s="25"/>
      <c r="R19" s="25"/>
      <c r="S19" s="25"/>
    </row>
    <row r="20" spans="1:19" ht="36" customHeight="1">
      <c r="A20" s="145"/>
      <c r="B20" s="25"/>
      <c r="C20" s="146"/>
      <c r="D20" s="147"/>
      <c r="E20" s="147"/>
      <c r="F20" s="25"/>
      <c r="G20" s="25"/>
      <c r="H20" s="25"/>
      <c r="I20" s="25"/>
      <c r="J20" s="25"/>
      <c r="K20" s="25"/>
      <c r="L20" s="25"/>
      <c r="M20" s="25"/>
      <c r="N20" s="25"/>
      <c r="O20" s="25"/>
      <c r="P20" s="25"/>
      <c r="Q20" s="25"/>
      <c r="R20" s="25"/>
      <c r="S20" s="25"/>
    </row>
    <row r="21" spans="1:19" ht="36" customHeight="1">
      <c r="A21" s="145"/>
      <c r="B21" s="25"/>
      <c r="C21" s="146"/>
      <c r="D21" s="147"/>
      <c r="E21" s="147"/>
      <c r="F21" s="25"/>
      <c r="G21" s="25"/>
      <c r="H21" s="25"/>
      <c r="I21" s="25"/>
      <c r="J21" s="25"/>
      <c r="K21" s="25"/>
      <c r="L21" s="25"/>
      <c r="M21" s="25"/>
      <c r="N21" s="25"/>
      <c r="O21" s="25"/>
      <c r="P21" s="25"/>
      <c r="Q21" s="25"/>
      <c r="R21" s="25"/>
      <c r="S21" s="25"/>
    </row>
    <row r="22" spans="1:19" ht="36" customHeight="1">
      <c r="A22" s="145"/>
      <c r="B22" s="25"/>
      <c r="C22" s="146"/>
      <c r="D22" s="147"/>
      <c r="E22" s="147"/>
      <c r="F22" s="25"/>
      <c r="G22" s="25"/>
      <c r="H22" s="25"/>
      <c r="I22" s="25"/>
      <c r="J22" s="25"/>
      <c r="K22" s="25"/>
      <c r="L22" s="25"/>
      <c r="M22" s="25"/>
      <c r="N22" s="25"/>
      <c r="O22" s="25"/>
      <c r="P22" s="25"/>
      <c r="Q22" s="25"/>
      <c r="R22" s="25"/>
      <c r="S22" s="25"/>
    </row>
    <row r="23" spans="1:19" ht="36" customHeight="1">
      <c r="A23" s="145"/>
      <c r="B23" s="25"/>
      <c r="C23" s="146"/>
      <c r="D23" s="147"/>
      <c r="E23" s="147"/>
      <c r="F23" s="25"/>
      <c r="G23" s="25"/>
      <c r="H23" s="25"/>
      <c r="I23" s="25"/>
      <c r="J23" s="25"/>
      <c r="K23" s="25"/>
      <c r="L23" s="25"/>
      <c r="M23" s="25"/>
      <c r="N23" s="25"/>
      <c r="O23" s="25"/>
      <c r="P23" s="25"/>
      <c r="Q23" s="25"/>
      <c r="R23" s="25"/>
      <c r="S23" s="25"/>
    </row>
    <row r="24" spans="1:19" ht="36" customHeight="1">
      <c r="A24" s="145"/>
      <c r="B24" s="25"/>
      <c r="C24" s="146"/>
      <c r="D24" s="147"/>
      <c r="E24" s="147"/>
      <c r="F24" s="25"/>
      <c r="G24" s="25"/>
      <c r="H24" s="25"/>
      <c r="I24" s="25"/>
      <c r="J24" s="25"/>
      <c r="K24" s="25"/>
      <c r="L24" s="25"/>
      <c r="M24" s="25"/>
      <c r="N24" s="25"/>
      <c r="O24" s="25"/>
      <c r="P24" s="25"/>
      <c r="Q24" s="25"/>
      <c r="R24" s="25"/>
      <c r="S24" s="25"/>
    </row>
    <row r="25" spans="1:19" ht="36" customHeight="1">
      <c r="A25" s="145"/>
      <c r="B25" s="25"/>
      <c r="C25" s="146"/>
      <c r="D25" s="147"/>
      <c r="E25" s="147"/>
      <c r="F25" s="25"/>
      <c r="G25" s="25"/>
      <c r="H25" s="25"/>
      <c r="I25" s="25"/>
      <c r="J25" s="25"/>
      <c r="K25" s="25"/>
      <c r="L25" s="25"/>
      <c r="M25" s="25"/>
      <c r="N25" s="25"/>
      <c r="O25" s="25"/>
      <c r="P25" s="25"/>
      <c r="Q25" s="25"/>
      <c r="R25" s="25"/>
      <c r="S25" s="25"/>
    </row>
    <row r="26" spans="1:19" ht="36" customHeight="1">
      <c r="A26" s="145"/>
      <c r="B26" s="25"/>
      <c r="C26" s="146"/>
      <c r="D26" s="147"/>
      <c r="E26" s="147"/>
      <c r="F26" s="25"/>
      <c r="G26" s="25"/>
      <c r="H26" s="25"/>
      <c r="I26" s="25"/>
      <c r="J26" s="25"/>
      <c r="K26" s="25"/>
      <c r="L26" s="25"/>
      <c r="M26" s="25"/>
      <c r="N26" s="25"/>
      <c r="O26" s="25"/>
      <c r="P26" s="25"/>
      <c r="Q26" s="25"/>
      <c r="R26" s="25"/>
      <c r="S26" s="25"/>
    </row>
    <row r="27" spans="1:19" ht="36" customHeight="1">
      <c r="A27" s="145"/>
      <c r="B27" s="25"/>
      <c r="C27" s="146"/>
      <c r="D27" s="147"/>
      <c r="E27" s="147"/>
      <c r="F27" s="25"/>
      <c r="G27" s="25"/>
      <c r="H27" s="25"/>
      <c r="I27" s="25"/>
      <c r="J27" s="25"/>
      <c r="K27" s="25"/>
      <c r="L27" s="25"/>
      <c r="M27" s="25"/>
      <c r="N27" s="25"/>
      <c r="O27" s="25"/>
      <c r="P27" s="25"/>
      <c r="Q27" s="25"/>
      <c r="R27" s="25"/>
      <c r="S27" s="25"/>
    </row>
    <row r="28" spans="1:19" ht="36" customHeight="1">
      <c r="A28" s="145"/>
      <c r="B28" s="25"/>
      <c r="C28" s="146"/>
      <c r="D28" s="147"/>
      <c r="E28" s="147"/>
      <c r="F28" s="25"/>
      <c r="G28" s="25"/>
      <c r="H28" s="25"/>
      <c r="I28" s="25"/>
      <c r="J28" s="25"/>
      <c r="K28" s="25"/>
      <c r="L28" s="25"/>
      <c r="M28" s="25"/>
      <c r="N28" s="25"/>
      <c r="O28" s="25"/>
      <c r="P28" s="25"/>
      <c r="Q28" s="25"/>
      <c r="R28" s="25"/>
      <c r="S28" s="25"/>
    </row>
    <row r="29" spans="1:19" ht="36" customHeight="1">
      <c r="A29" s="145"/>
      <c r="B29" s="25"/>
      <c r="C29" s="146"/>
      <c r="D29" s="147"/>
      <c r="E29" s="147"/>
      <c r="F29" s="25"/>
      <c r="G29" s="25"/>
      <c r="H29" s="25"/>
      <c r="I29" s="25"/>
      <c r="J29" s="25"/>
      <c r="K29" s="25"/>
      <c r="L29" s="25"/>
      <c r="M29" s="25"/>
      <c r="N29" s="25"/>
      <c r="O29" s="25"/>
      <c r="P29" s="25"/>
      <c r="Q29" s="25"/>
      <c r="R29" s="25"/>
      <c r="S29" s="25"/>
    </row>
    <row r="30" spans="1:19" ht="36" customHeight="1">
      <c r="A30" s="145"/>
      <c r="B30" s="25"/>
      <c r="C30" s="146"/>
      <c r="D30" s="147"/>
      <c r="E30" s="147"/>
      <c r="F30" s="25"/>
      <c r="G30" s="25"/>
      <c r="H30" s="25"/>
      <c r="I30" s="25"/>
      <c r="J30" s="25"/>
      <c r="K30" s="25"/>
      <c r="L30" s="25"/>
      <c r="M30" s="25"/>
      <c r="N30" s="25"/>
      <c r="O30" s="25"/>
      <c r="P30" s="25"/>
      <c r="Q30" s="25"/>
      <c r="R30" s="25"/>
      <c r="S30" s="25"/>
    </row>
    <row r="31" spans="1:19" ht="36" customHeight="1">
      <c r="A31" s="145"/>
      <c r="B31" s="25"/>
      <c r="C31" s="146"/>
      <c r="D31" s="147"/>
      <c r="E31" s="147"/>
      <c r="F31" s="25"/>
      <c r="G31" s="25"/>
      <c r="H31" s="25"/>
      <c r="I31" s="25"/>
      <c r="J31" s="25"/>
      <c r="K31" s="25"/>
      <c r="L31" s="25"/>
      <c r="M31" s="25"/>
      <c r="N31" s="25"/>
      <c r="O31" s="25"/>
      <c r="P31" s="25"/>
      <c r="Q31" s="25"/>
      <c r="R31" s="25"/>
      <c r="S31" s="25"/>
    </row>
    <row r="32" spans="1:19" ht="36" customHeight="1">
      <c r="A32" s="145"/>
      <c r="B32" s="25"/>
      <c r="C32" s="146"/>
      <c r="D32" s="147"/>
      <c r="E32" s="147"/>
      <c r="F32" s="25"/>
      <c r="G32" s="25"/>
      <c r="H32" s="25"/>
      <c r="I32" s="25"/>
      <c r="J32" s="25"/>
      <c r="K32" s="25"/>
      <c r="L32" s="25"/>
      <c r="M32" s="25"/>
      <c r="N32" s="25"/>
      <c r="O32" s="25"/>
      <c r="P32" s="25"/>
      <c r="Q32" s="25"/>
      <c r="R32" s="25"/>
      <c r="S32" s="25"/>
    </row>
    <row r="33" spans="1:19" ht="36" customHeight="1">
      <c r="A33" s="145"/>
      <c r="B33" s="25"/>
      <c r="C33" s="146"/>
      <c r="D33" s="147"/>
      <c r="E33" s="147"/>
      <c r="F33" s="25"/>
      <c r="G33" s="25"/>
      <c r="H33" s="25"/>
      <c r="I33" s="25"/>
      <c r="J33" s="25"/>
      <c r="K33" s="25"/>
      <c r="L33" s="25"/>
      <c r="M33" s="25"/>
      <c r="N33" s="25"/>
      <c r="O33" s="25"/>
      <c r="P33" s="25"/>
      <c r="Q33" s="25"/>
      <c r="R33" s="25"/>
      <c r="S33" s="25"/>
    </row>
    <row r="34" spans="1:19" ht="36" customHeight="1">
      <c r="A34" s="145"/>
      <c r="B34" s="25"/>
      <c r="C34" s="146"/>
      <c r="D34" s="147"/>
      <c r="E34" s="147"/>
      <c r="F34" s="25"/>
      <c r="G34" s="25"/>
      <c r="H34" s="25"/>
      <c r="I34" s="25"/>
      <c r="J34" s="25"/>
      <c r="K34" s="25"/>
      <c r="L34" s="25"/>
      <c r="M34" s="25"/>
      <c r="N34" s="25"/>
      <c r="O34" s="25"/>
      <c r="P34" s="25"/>
      <c r="Q34" s="25"/>
      <c r="R34" s="25"/>
      <c r="S34" s="25"/>
    </row>
    <row r="35" spans="1:19" ht="36" customHeight="1">
      <c r="A35" s="145"/>
      <c r="B35" s="25"/>
      <c r="C35" s="146"/>
      <c r="D35" s="147"/>
      <c r="E35" s="147"/>
      <c r="F35" s="25"/>
      <c r="G35" s="25"/>
      <c r="H35" s="25"/>
      <c r="I35" s="25"/>
      <c r="J35" s="25"/>
      <c r="K35" s="25"/>
      <c r="L35" s="25"/>
      <c r="M35" s="25"/>
      <c r="N35" s="25"/>
      <c r="O35" s="25"/>
      <c r="P35" s="25"/>
      <c r="Q35" s="25"/>
      <c r="R35" s="25"/>
      <c r="S35" s="25"/>
    </row>
    <row r="36" spans="1:19" ht="36" customHeight="1">
      <c r="A36" s="145"/>
      <c r="B36" s="25"/>
      <c r="C36" s="146"/>
      <c r="D36" s="147"/>
      <c r="E36" s="147"/>
      <c r="F36" s="25"/>
      <c r="G36" s="25"/>
      <c r="H36" s="25"/>
      <c r="I36" s="25"/>
      <c r="J36" s="25"/>
      <c r="K36" s="25"/>
      <c r="L36" s="25"/>
      <c r="M36" s="25"/>
      <c r="N36" s="25"/>
      <c r="O36" s="25"/>
      <c r="P36" s="25"/>
      <c r="Q36" s="25"/>
      <c r="R36" s="25"/>
      <c r="S36" s="25"/>
    </row>
    <row r="37" spans="1:19" ht="36" customHeight="1">
      <c r="A37" s="145"/>
      <c r="B37" s="25"/>
      <c r="C37" s="146"/>
      <c r="D37" s="147"/>
      <c r="E37" s="147"/>
      <c r="F37" s="25"/>
      <c r="G37" s="25"/>
      <c r="H37" s="25"/>
      <c r="I37" s="25"/>
      <c r="J37" s="25"/>
      <c r="K37" s="25"/>
      <c r="L37" s="25"/>
      <c r="M37" s="25"/>
      <c r="N37" s="25"/>
      <c r="O37" s="25"/>
      <c r="P37" s="25"/>
      <c r="Q37" s="25"/>
      <c r="R37" s="25"/>
      <c r="S37" s="25"/>
    </row>
    <row r="38" spans="1:19" ht="36" customHeight="1">
      <c r="A38" s="145"/>
      <c r="B38" s="25"/>
      <c r="C38" s="146"/>
      <c r="D38" s="147"/>
      <c r="E38" s="147"/>
      <c r="F38" s="25"/>
      <c r="G38" s="25"/>
      <c r="H38" s="25"/>
      <c r="I38" s="25"/>
      <c r="J38" s="25"/>
      <c r="K38" s="25"/>
      <c r="L38" s="25"/>
      <c r="M38" s="25"/>
      <c r="N38" s="25"/>
      <c r="O38" s="25"/>
      <c r="P38" s="25"/>
      <c r="Q38" s="25"/>
      <c r="R38" s="25"/>
      <c r="S38" s="25"/>
    </row>
    <row r="39" spans="1:19" ht="36" customHeight="1">
      <c r="A39" s="145"/>
      <c r="B39" s="25"/>
      <c r="C39" s="146"/>
      <c r="D39" s="147"/>
      <c r="E39" s="147"/>
      <c r="F39" s="25"/>
      <c r="G39" s="25"/>
      <c r="H39" s="25"/>
      <c r="I39" s="25"/>
      <c r="J39" s="25"/>
      <c r="K39" s="25"/>
      <c r="L39" s="25"/>
      <c r="M39" s="25"/>
      <c r="N39" s="25"/>
      <c r="O39" s="25"/>
      <c r="P39" s="25"/>
      <c r="Q39" s="25"/>
      <c r="R39" s="25"/>
      <c r="S39" s="25"/>
    </row>
    <row r="40" spans="1:19" ht="36" customHeight="1">
      <c r="A40" s="145"/>
      <c r="B40" s="25"/>
      <c r="C40" s="146"/>
      <c r="D40" s="147"/>
      <c r="E40" s="147"/>
      <c r="F40" s="25"/>
      <c r="G40" s="25"/>
      <c r="H40" s="25"/>
      <c r="I40" s="25"/>
      <c r="J40" s="25"/>
      <c r="K40" s="25"/>
      <c r="L40" s="25"/>
      <c r="M40" s="25"/>
      <c r="N40" s="25"/>
      <c r="O40" s="25"/>
      <c r="P40" s="25"/>
      <c r="Q40" s="25"/>
      <c r="R40" s="25"/>
      <c r="S40" s="25"/>
    </row>
    <row r="41" spans="1:19" ht="36" customHeight="1">
      <c r="A41" s="145"/>
      <c r="B41" s="25"/>
      <c r="C41" s="146"/>
      <c r="D41" s="147"/>
      <c r="E41" s="147"/>
      <c r="F41" s="25"/>
      <c r="G41" s="25"/>
      <c r="H41" s="25"/>
      <c r="I41" s="25"/>
      <c r="J41" s="25"/>
      <c r="K41" s="25"/>
      <c r="L41" s="25"/>
      <c r="M41" s="25"/>
      <c r="N41" s="25"/>
      <c r="O41" s="25"/>
      <c r="P41" s="25"/>
      <c r="Q41" s="25"/>
      <c r="R41" s="25"/>
      <c r="S41" s="25"/>
    </row>
    <row r="42" spans="1:19" ht="36" customHeight="1">
      <c r="A42" s="145"/>
      <c r="B42" s="25"/>
      <c r="C42" s="146"/>
      <c r="D42" s="147"/>
      <c r="E42" s="147"/>
      <c r="F42" s="25"/>
      <c r="G42" s="25"/>
      <c r="H42" s="25"/>
      <c r="I42" s="25"/>
      <c r="J42" s="25"/>
      <c r="K42" s="25"/>
      <c r="L42" s="25"/>
      <c r="M42" s="25"/>
      <c r="N42" s="25"/>
      <c r="O42" s="25"/>
      <c r="P42" s="25"/>
      <c r="Q42" s="25"/>
      <c r="R42" s="25"/>
      <c r="S42" s="25"/>
    </row>
    <row r="43" spans="1:19" ht="36" customHeight="1">
      <c r="A43" s="145"/>
      <c r="B43" s="25"/>
      <c r="C43" s="146"/>
      <c r="D43" s="147"/>
      <c r="E43" s="147"/>
      <c r="F43" s="25"/>
      <c r="G43" s="25"/>
      <c r="H43" s="25"/>
      <c r="I43" s="25"/>
      <c r="J43" s="25"/>
      <c r="K43" s="25"/>
      <c r="L43" s="25"/>
      <c r="M43" s="25"/>
      <c r="N43" s="25"/>
      <c r="O43" s="25"/>
      <c r="P43" s="25"/>
      <c r="Q43" s="25"/>
      <c r="R43" s="25"/>
      <c r="S43" s="25"/>
    </row>
    <row r="44" spans="1:19" ht="36" customHeight="1">
      <c r="A44" s="145"/>
      <c r="B44" s="25"/>
      <c r="C44" s="146"/>
      <c r="D44" s="147"/>
      <c r="E44" s="147"/>
      <c r="F44" s="25"/>
      <c r="G44" s="25"/>
      <c r="H44" s="25"/>
      <c r="I44" s="25"/>
      <c r="J44" s="25"/>
      <c r="K44" s="25"/>
      <c r="L44" s="25"/>
      <c r="M44" s="25"/>
      <c r="N44" s="25"/>
      <c r="O44" s="25"/>
      <c r="P44" s="25"/>
      <c r="Q44" s="25"/>
      <c r="R44" s="25"/>
      <c r="S44" s="25"/>
    </row>
    <row r="45" spans="1:19" ht="36" customHeight="1">
      <c r="A45" s="145"/>
      <c r="B45" s="25"/>
      <c r="C45" s="146"/>
      <c r="D45" s="147"/>
      <c r="E45" s="147"/>
      <c r="F45" s="25"/>
      <c r="G45" s="25"/>
      <c r="H45" s="25"/>
      <c r="I45" s="25"/>
      <c r="J45" s="25"/>
      <c r="K45" s="25"/>
      <c r="L45" s="25"/>
      <c r="M45" s="25"/>
      <c r="N45" s="25"/>
      <c r="O45" s="25"/>
      <c r="P45" s="25"/>
      <c r="Q45" s="25"/>
      <c r="R45" s="25"/>
      <c r="S45" s="25"/>
    </row>
    <row r="46" spans="1:19" ht="36" customHeight="1">
      <c r="A46" s="145"/>
      <c r="B46" s="25"/>
      <c r="C46" s="146"/>
      <c r="D46" s="147"/>
      <c r="E46" s="147"/>
      <c r="F46" s="25"/>
      <c r="G46" s="25"/>
      <c r="H46" s="25"/>
      <c r="I46" s="25"/>
      <c r="J46" s="25"/>
      <c r="K46" s="25"/>
      <c r="L46" s="25"/>
      <c r="M46" s="25"/>
      <c r="N46" s="25"/>
      <c r="O46" s="25"/>
      <c r="P46" s="25"/>
      <c r="Q46" s="25"/>
      <c r="R46" s="25"/>
      <c r="S46" s="25"/>
    </row>
    <row r="47" spans="1:19" ht="36" customHeight="1">
      <c r="A47" s="145"/>
      <c r="B47" s="25"/>
      <c r="C47" s="146"/>
      <c r="D47" s="147"/>
      <c r="E47" s="147"/>
      <c r="F47" s="25"/>
      <c r="G47" s="25"/>
      <c r="H47" s="25"/>
      <c r="I47" s="25"/>
      <c r="J47" s="25"/>
      <c r="K47" s="25"/>
      <c r="L47" s="25"/>
      <c r="M47" s="25"/>
      <c r="N47" s="25"/>
      <c r="O47" s="25"/>
      <c r="P47" s="25"/>
      <c r="Q47" s="25"/>
      <c r="R47" s="25"/>
      <c r="S47" s="25"/>
    </row>
    <row r="48" spans="1:19" ht="36" customHeight="1">
      <c r="A48" s="145"/>
      <c r="B48" s="25"/>
      <c r="C48" s="146"/>
      <c r="D48" s="147"/>
      <c r="E48" s="147"/>
      <c r="F48" s="25"/>
      <c r="G48" s="25"/>
      <c r="H48" s="25"/>
      <c r="I48" s="25"/>
      <c r="J48" s="25"/>
      <c r="K48" s="25"/>
      <c r="L48" s="25"/>
      <c r="M48" s="25"/>
      <c r="N48" s="25"/>
      <c r="O48" s="25"/>
      <c r="P48" s="25"/>
      <c r="Q48" s="25"/>
      <c r="R48" s="25"/>
      <c r="S48" s="25"/>
    </row>
    <row r="49" spans="1:19" ht="36" customHeight="1">
      <c r="A49" s="145"/>
      <c r="B49" s="25"/>
      <c r="C49" s="146"/>
      <c r="D49" s="147"/>
      <c r="E49" s="147"/>
      <c r="F49" s="25"/>
      <c r="G49" s="25"/>
      <c r="H49" s="25"/>
      <c r="I49" s="25"/>
      <c r="J49" s="25"/>
      <c r="K49" s="25"/>
      <c r="L49" s="25"/>
      <c r="M49" s="25"/>
      <c r="N49" s="25"/>
      <c r="O49" s="25"/>
      <c r="P49" s="25"/>
      <c r="Q49" s="25"/>
      <c r="R49" s="25"/>
      <c r="S49" s="25"/>
    </row>
    <row r="50" spans="1:19" ht="36" customHeight="1">
      <c r="A50" s="145"/>
      <c r="B50" s="25"/>
      <c r="C50" s="146"/>
      <c r="D50" s="147"/>
      <c r="E50" s="147"/>
      <c r="F50" s="25"/>
      <c r="G50" s="25"/>
      <c r="H50" s="25"/>
      <c r="I50" s="25"/>
      <c r="J50" s="25"/>
      <c r="K50" s="25"/>
      <c r="L50" s="25"/>
      <c r="M50" s="25"/>
      <c r="N50" s="25"/>
      <c r="O50" s="25"/>
      <c r="P50" s="25"/>
      <c r="Q50" s="25"/>
      <c r="R50" s="25"/>
      <c r="S50" s="25"/>
    </row>
    <row r="51" spans="1:19" ht="36" customHeight="1">
      <c r="A51" s="145"/>
      <c r="B51" s="25"/>
      <c r="C51" s="146"/>
      <c r="D51" s="147"/>
      <c r="E51" s="147"/>
      <c r="F51" s="25"/>
      <c r="G51" s="25"/>
      <c r="H51" s="25"/>
      <c r="I51" s="25"/>
      <c r="J51" s="25"/>
      <c r="K51" s="25"/>
      <c r="L51" s="25"/>
      <c r="M51" s="25"/>
      <c r="N51" s="25"/>
      <c r="O51" s="25"/>
      <c r="P51" s="25"/>
      <c r="Q51" s="25"/>
      <c r="R51" s="25"/>
      <c r="S51" s="25"/>
    </row>
    <row r="52" spans="1:19" ht="36" customHeight="1">
      <c r="A52" s="145"/>
      <c r="B52" s="25"/>
      <c r="C52" s="146"/>
      <c r="D52" s="147"/>
      <c r="E52" s="147"/>
      <c r="F52" s="25"/>
      <c r="G52" s="25"/>
      <c r="H52" s="25"/>
      <c r="I52" s="25"/>
      <c r="J52" s="25"/>
      <c r="K52" s="25"/>
      <c r="L52" s="25"/>
      <c r="M52" s="25"/>
      <c r="N52" s="25"/>
      <c r="O52" s="25"/>
      <c r="P52" s="25"/>
      <c r="Q52" s="25"/>
      <c r="R52" s="25"/>
      <c r="S52" s="25"/>
    </row>
    <row r="53" spans="1:19" ht="36" customHeight="1">
      <c r="A53" s="145"/>
      <c r="B53" s="25"/>
      <c r="C53" s="146"/>
      <c r="D53" s="147"/>
      <c r="E53" s="147"/>
      <c r="F53" s="25"/>
      <c r="G53" s="25"/>
      <c r="H53" s="25"/>
      <c r="I53" s="25"/>
      <c r="J53" s="25"/>
      <c r="K53" s="25"/>
      <c r="L53" s="25"/>
      <c r="M53" s="25"/>
      <c r="N53" s="25"/>
      <c r="O53" s="25"/>
      <c r="P53" s="25"/>
      <c r="Q53" s="25"/>
      <c r="R53" s="25"/>
      <c r="S53" s="25"/>
    </row>
    <row r="54" spans="1:19" ht="36" customHeight="1">
      <c r="A54" s="145"/>
      <c r="B54" s="25"/>
      <c r="C54" s="146"/>
      <c r="D54" s="147"/>
      <c r="E54" s="147"/>
      <c r="F54" s="25"/>
      <c r="G54" s="25"/>
      <c r="H54" s="25"/>
      <c r="I54" s="25"/>
      <c r="J54" s="25"/>
      <c r="K54" s="25"/>
      <c r="L54" s="25"/>
      <c r="M54" s="25"/>
      <c r="N54" s="25"/>
      <c r="O54" s="25"/>
      <c r="P54" s="25"/>
      <c r="Q54" s="25"/>
      <c r="R54" s="25"/>
      <c r="S54" s="25"/>
    </row>
    <row r="55" spans="1:19" ht="36" customHeight="1">
      <c r="A55" s="145"/>
      <c r="B55" s="25"/>
      <c r="C55" s="146"/>
      <c r="D55" s="147"/>
      <c r="E55" s="147"/>
      <c r="F55" s="25"/>
      <c r="G55" s="25"/>
      <c r="H55" s="25"/>
      <c r="I55" s="25"/>
      <c r="J55" s="25"/>
      <c r="K55" s="25"/>
      <c r="L55" s="25"/>
      <c r="M55" s="25"/>
      <c r="N55" s="25"/>
      <c r="O55" s="25"/>
      <c r="P55" s="25"/>
      <c r="Q55" s="25"/>
      <c r="R55" s="25"/>
      <c r="S55" s="25"/>
    </row>
    <row r="56" spans="1:19" ht="36" customHeight="1">
      <c r="A56" s="145"/>
      <c r="B56" s="25"/>
      <c r="C56" s="146"/>
      <c r="D56" s="147"/>
      <c r="E56" s="147"/>
      <c r="F56" s="25"/>
      <c r="G56" s="25"/>
      <c r="H56" s="25"/>
      <c r="I56" s="25"/>
      <c r="J56" s="25"/>
      <c r="K56" s="25"/>
      <c r="L56" s="25"/>
      <c r="M56" s="25"/>
      <c r="N56" s="25"/>
      <c r="O56" s="25"/>
      <c r="P56" s="25"/>
      <c r="Q56" s="25"/>
      <c r="R56" s="25"/>
      <c r="S56" s="25"/>
    </row>
    <row r="57" spans="1:19" ht="36" customHeight="1">
      <c r="A57" s="145"/>
      <c r="B57" s="25"/>
      <c r="C57" s="146"/>
      <c r="D57" s="147"/>
      <c r="E57" s="147"/>
      <c r="F57" s="25"/>
      <c r="G57" s="25"/>
      <c r="H57" s="25"/>
      <c r="I57" s="25"/>
      <c r="J57" s="25"/>
      <c r="K57" s="25"/>
      <c r="L57" s="25"/>
      <c r="M57" s="25"/>
      <c r="N57" s="25"/>
      <c r="O57" s="25"/>
      <c r="P57" s="25"/>
      <c r="Q57" s="25"/>
      <c r="R57" s="25"/>
      <c r="S57" s="25"/>
    </row>
    <row r="58" spans="1:19" ht="36" customHeight="1">
      <c r="A58" s="145"/>
      <c r="B58" s="25"/>
      <c r="C58" s="146"/>
      <c r="D58" s="147"/>
      <c r="E58" s="147"/>
      <c r="F58" s="25"/>
      <c r="G58" s="25"/>
      <c r="H58" s="25"/>
      <c r="I58" s="25"/>
      <c r="J58" s="25"/>
      <c r="K58" s="25"/>
      <c r="L58" s="25"/>
      <c r="M58" s="25"/>
      <c r="N58" s="25"/>
      <c r="O58" s="25"/>
      <c r="P58" s="25"/>
      <c r="Q58" s="25"/>
      <c r="R58" s="25"/>
      <c r="S58" s="25"/>
    </row>
    <row r="59" spans="1:19" ht="36" customHeight="1">
      <c r="A59" s="145"/>
      <c r="B59" s="25"/>
      <c r="C59" s="146"/>
      <c r="D59" s="147"/>
      <c r="E59" s="147"/>
      <c r="F59" s="25"/>
      <c r="G59" s="25"/>
      <c r="H59" s="25"/>
      <c r="I59" s="25"/>
      <c r="J59" s="25"/>
      <c r="K59" s="25"/>
      <c r="L59" s="25"/>
      <c r="M59" s="25"/>
      <c r="N59" s="25"/>
      <c r="O59" s="25"/>
      <c r="P59" s="25"/>
      <c r="Q59" s="25"/>
      <c r="R59" s="25"/>
      <c r="S59" s="25"/>
    </row>
    <row r="60" spans="1:19" ht="36" customHeight="1">
      <c r="A60" s="145"/>
      <c r="B60" s="25"/>
      <c r="C60" s="146"/>
      <c r="D60" s="147"/>
      <c r="E60" s="147"/>
      <c r="F60" s="25"/>
      <c r="G60" s="25"/>
      <c r="H60" s="25"/>
      <c r="I60" s="25"/>
      <c r="J60" s="25"/>
      <c r="K60" s="25"/>
      <c r="L60" s="25"/>
      <c r="M60" s="25"/>
      <c r="N60" s="25"/>
      <c r="O60" s="25"/>
      <c r="P60" s="25"/>
      <c r="Q60" s="25"/>
      <c r="R60" s="25"/>
      <c r="S60" s="25"/>
    </row>
    <row r="61" spans="1:19" ht="36" customHeight="1">
      <c r="A61" s="145"/>
      <c r="B61" s="25"/>
      <c r="C61" s="146"/>
      <c r="D61" s="147"/>
      <c r="E61" s="147"/>
      <c r="F61" s="25"/>
      <c r="G61" s="25"/>
      <c r="H61" s="25"/>
      <c r="I61" s="25"/>
      <c r="J61" s="25"/>
      <c r="K61" s="25"/>
      <c r="L61" s="25"/>
      <c r="M61" s="25"/>
      <c r="N61" s="25"/>
      <c r="O61" s="25"/>
      <c r="P61" s="25"/>
      <c r="Q61" s="25"/>
      <c r="R61" s="25"/>
      <c r="S61" s="25"/>
    </row>
    <row r="62" spans="1:19" ht="36" customHeight="1">
      <c r="A62" s="145"/>
      <c r="B62" s="25"/>
      <c r="C62" s="146"/>
      <c r="D62" s="147"/>
      <c r="E62" s="147"/>
      <c r="F62" s="25"/>
      <c r="G62" s="25"/>
      <c r="H62" s="25"/>
      <c r="I62" s="25"/>
      <c r="J62" s="25"/>
      <c r="K62" s="25"/>
      <c r="L62" s="25"/>
      <c r="M62" s="25"/>
      <c r="N62" s="25"/>
      <c r="O62" s="25"/>
      <c r="P62" s="25"/>
      <c r="Q62" s="25"/>
      <c r="R62" s="25"/>
      <c r="S62" s="25"/>
    </row>
    <row r="63" spans="1:19" ht="36" customHeight="1">
      <c r="A63" s="145"/>
      <c r="B63" s="25"/>
      <c r="C63" s="146"/>
      <c r="D63" s="147"/>
      <c r="E63" s="147"/>
      <c r="F63" s="25"/>
      <c r="G63" s="25"/>
      <c r="H63" s="25"/>
      <c r="I63" s="25"/>
      <c r="J63" s="25"/>
      <c r="K63" s="25"/>
      <c r="L63" s="25"/>
      <c r="M63" s="25"/>
      <c r="N63" s="25"/>
      <c r="O63" s="25"/>
      <c r="P63" s="25"/>
      <c r="Q63" s="25"/>
      <c r="R63" s="25"/>
      <c r="S63" s="25"/>
    </row>
    <row r="64" spans="1:19" ht="36" customHeight="1">
      <c r="A64" s="145"/>
      <c r="B64" s="25"/>
      <c r="C64" s="146"/>
      <c r="D64" s="147"/>
      <c r="E64" s="147"/>
      <c r="F64" s="25"/>
      <c r="G64" s="25"/>
      <c r="H64" s="25"/>
      <c r="I64" s="25"/>
      <c r="J64" s="25"/>
      <c r="K64" s="25"/>
      <c r="L64" s="25"/>
      <c r="M64" s="25"/>
      <c r="N64" s="25"/>
      <c r="O64" s="25"/>
      <c r="P64" s="25"/>
      <c r="Q64" s="25"/>
      <c r="R64" s="25"/>
      <c r="S64" s="25"/>
    </row>
    <row r="65" spans="1:19" ht="36" customHeight="1">
      <c r="A65" s="145"/>
      <c r="B65" s="25"/>
      <c r="C65" s="146"/>
      <c r="D65" s="147"/>
      <c r="E65" s="147"/>
      <c r="F65" s="25"/>
      <c r="G65" s="25"/>
      <c r="H65" s="25"/>
      <c r="I65" s="25"/>
      <c r="J65" s="25"/>
      <c r="K65" s="25"/>
      <c r="L65" s="25"/>
      <c r="M65" s="25"/>
      <c r="N65" s="25"/>
      <c r="O65" s="25"/>
      <c r="P65" s="25"/>
      <c r="Q65" s="25"/>
      <c r="R65" s="25"/>
      <c r="S65" s="25"/>
    </row>
    <row r="66" spans="1:19" ht="36" customHeight="1">
      <c r="A66" s="145"/>
      <c r="B66" s="25"/>
      <c r="C66" s="146"/>
      <c r="D66" s="147"/>
      <c r="E66" s="147"/>
      <c r="F66" s="25"/>
      <c r="G66" s="25"/>
      <c r="H66" s="25"/>
      <c r="I66" s="25"/>
      <c r="J66" s="25"/>
      <c r="K66" s="25"/>
      <c r="L66" s="25"/>
      <c r="M66" s="25"/>
      <c r="N66" s="25"/>
      <c r="O66" s="25"/>
      <c r="P66" s="25"/>
      <c r="Q66" s="25"/>
      <c r="R66" s="25"/>
      <c r="S66" s="25"/>
    </row>
    <row r="67" spans="1:19" ht="36" customHeight="1">
      <c r="A67" s="145"/>
      <c r="B67" s="25"/>
      <c r="C67" s="146"/>
      <c r="D67" s="147"/>
      <c r="E67" s="147"/>
      <c r="F67" s="25"/>
      <c r="G67" s="25"/>
      <c r="H67" s="25"/>
      <c r="I67" s="25"/>
      <c r="J67" s="25"/>
      <c r="K67" s="25"/>
      <c r="L67" s="25"/>
      <c r="M67" s="25"/>
      <c r="N67" s="25"/>
      <c r="O67" s="25"/>
      <c r="P67" s="25"/>
      <c r="Q67" s="25"/>
      <c r="R67" s="25"/>
      <c r="S67" s="25"/>
    </row>
    <row r="68" spans="1:19" ht="36" customHeight="1">
      <c r="A68" s="145"/>
      <c r="B68" s="25"/>
      <c r="C68" s="146"/>
      <c r="D68" s="147"/>
      <c r="E68" s="147"/>
      <c r="F68" s="25"/>
      <c r="G68" s="25"/>
      <c r="H68" s="25"/>
      <c r="I68" s="25"/>
      <c r="J68" s="25"/>
      <c r="K68" s="25"/>
      <c r="L68" s="25"/>
      <c r="M68" s="25"/>
      <c r="N68" s="25"/>
      <c r="O68" s="25"/>
      <c r="P68" s="25"/>
      <c r="Q68" s="25"/>
      <c r="R68" s="25"/>
      <c r="S68" s="25"/>
    </row>
    <row r="69" spans="1:19" ht="36" customHeight="1">
      <c r="A69" s="145"/>
      <c r="B69" s="25"/>
      <c r="C69" s="146"/>
      <c r="D69" s="147"/>
      <c r="E69" s="147"/>
      <c r="F69" s="25"/>
      <c r="G69" s="25"/>
      <c r="H69" s="25"/>
      <c r="I69" s="25"/>
      <c r="J69" s="25"/>
      <c r="K69" s="25"/>
      <c r="L69" s="25"/>
      <c r="M69" s="25"/>
      <c r="N69" s="25"/>
      <c r="O69" s="25"/>
      <c r="P69" s="25"/>
      <c r="Q69" s="25"/>
      <c r="R69" s="25"/>
      <c r="S69" s="25"/>
    </row>
    <row r="70" spans="1:19" ht="36" customHeight="1">
      <c r="A70" s="145"/>
      <c r="B70" s="25"/>
      <c r="C70" s="146"/>
      <c r="D70" s="147"/>
      <c r="E70" s="147"/>
      <c r="F70" s="25"/>
      <c r="G70" s="25"/>
      <c r="H70" s="25"/>
      <c r="I70" s="25"/>
      <c r="J70" s="25"/>
      <c r="K70" s="25"/>
      <c r="L70" s="25"/>
      <c r="M70" s="25"/>
      <c r="N70" s="25"/>
      <c r="O70" s="25"/>
      <c r="P70" s="25"/>
      <c r="Q70" s="25"/>
      <c r="R70" s="25"/>
      <c r="S70" s="25"/>
    </row>
    <row r="71" spans="1:19" ht="36" customHeight="1">
      <c r="A71" s="145"/>
      <c r="B71" s="25"/>
      <c r="C71" s="146"/>
      <c r="D71" s="147"/>
      <c r="E71" s="147"/>
      <c r="F71" s="25"/>
      <c r="G71" s="25"/>
      <c r="H71" s="25"/>
      <c r="I71" s="25"/>
      <c r="J71" s="25"/>
      <c r="K71" s="25"/>
      <c r="L71" s="25"/>
      <c r="M71" s="25"/>
      <c r="N71" s="25"/>
      <c r="O71" s="25"/>
      <c r="P71" s="25"/>
      <c r="Q71" s="25"/>
      <c r="R71" s="25"/>
      <c r="S71" s="25"/>
    </row>
    <row r="72" spans="1:19" ht="36" customHeight="1">
      <c r="A72" s="145"/>
      <c r="B72" s="25"/>
      <c r="C72" s="146"/>
      <c r="D72" s="147"/>
      <c r="E72" s="147"/>
      <c r="F72" s="25"/>
      <c r="G72" s="25"/>
      <c r="H72" s="25"/>
      <c r="I72" s="25"/>
      <c r="J72" s="25"/>
      <c r="K72" s="25"/>
      <c r="L72" s="25"/>
      <c r="M72" s="25"/>
      <c r="N72" s="25"/>
      <c r="O72" s="25"/>
      <c r="P72" s="25"/>
      <c r="Q72" s="25"/>
      <c r="R72" s="25"/>
      <c r="S72" s="25"/>
    </row>
    <row r="73" spans="1:19" ht="36" customHeight="1">
      <c r="A73" s="145"/>
      <c r="B73" s="25"/>
      <c r="C73" s="146"/>
      <c r="D73" s="147"/>
      <c r="E73" s="147"/>
      <c r="F73" s="25"/>
      <c r="G73" s="25"/>
      <c r="H73" s="25"/>
      <c r="I73" s="25"/>
      <c r="J73" s="25"/>
      <c r="K73" s="25"/>
      <c r="L73" s="25"/>
      <c r="M73" s="25"/>
      <c r="N73" s="25"/>
      <c r="O73" s="25"/>
      <c r="P73" s="25"/>
      <c r="Q73" s="25"/>
      <c r="R73" s="25"/>
      <c r="S73" s="25"/>
    </row>
    <row r="74" spans="1:19" ht="36" customHeight="1">
      <c r="A74" s="145"/>
      <c r="B74" s="25"/>
      <c r="C74" s="146"/>
      <c r="D74" s="147"/>
      <c r="E74" s="147"/>
      <c r="F74" s="25"/>
      <c r="G74" s="25"/>
      <c r="H74" s="25"/>
      <c r="I74" s="25"/>
      <c r="J74" s="25"/>
      <c r="K74" s="25"/>
      <c r="L74" s="25"/>
      <c r="M74" s="25"/>
      <c r="N74" s="25"/>
      <c r="O74" s="25"/>
      <c r="P74" s="25"/>
      <c r="Q74" s="25"/>
      <c r="R74" s="25"/>
      <c r="S74" s="25"/>
    </row>
    <row r="75" spans="1:19" ht="36" customHeight="1">
      <c r="A75" s="145"/>
      <c r="B75" s="25"/>
      <c r="C75" s="146"/>
      <c r="D75" s="147"/>
      <c r="E75" s="147"/>
      <c r="F75" s="25"/>
      <c r="G75" s="25"/>
      <c r="H75" s="25"/>
      <c r="I75" s="25"/>
      <c r="J75" s="25"/>
      <c r="K75" s="25"/>
      <c r="L75" s="25"/>
      <c r="M75" s="25"/>
      <c r="N75" s="25"/>
      <c r="O75" s="25"/>
      <c r="P75" s="25"/>
      <c r="Q75" s="25"/>
      <c r="R75" s="25"/>
      <c r="S75" s="25"/>
    </row>
    <row r="76" spans="1:19" ht="36" customHeight="1">
      <c r="A76" s="145"/>
      <c r="B76" s="25"/>
      <c r="C76" s="146"/>
      <c r="D76" s="147"/>
      <c r="E76" s="147"/>
      <c r="F76" s="25"/>
      <c r="G76" s="25"/>
      <c r="H76" s="25"/>
      <c r="I76" s="25"/>
      <c r="J76" s="25"/>
      <c r="K76" s="25"/>
      <c r="L76" s="25"/>
      <c r="M76" s="25"/>
      <c r="N76" s="25"/>
      <c r="O76" s="25"/>
      <c r="P76" s="25"/>
      <c r="Q76" s="25"/>
      <c r="R76" s="25"/>
      <c r="S76" s="25"/>
    </row>
    <row r="77" spans="1:19" ht="36" customHeight="1">
      <c r="A77" s="145"/>
      <c r="B77" s="25"/>
      <c r="C77" s="146"/>
      <c r="D77" s="147"/>
      <c r="E77" s="147"/>
      <c r="F77" s="25"/>
      <c r="G77" s="25"/>
      <c r="H77" s="25"/>
      <c r="I77" s="25"/>
      <c r="J77" s="25"/>
      <c r="K77" s="25"/>
      <c r="L77" s="25"/>
      <c r="M77" s="25"/>
      <c r="N77" s="25"/>
      <c r="O77" s="25"/>
      <c r="P77" s="25"/>
      <c r="Q77" s="25"/>
      <c r="R77" s="25"/>
      <c r="S77" s="25"/>
    </row>
    <row r="78" spans="1:19" ht="36" customHeight="1">
      <c r="A78" s="145"/>
      <c r="B78" s="25"/>
      <c r="C78" s="146"/>
      <c r="D78" s="147"/>
      <c r="E78" s="147"/>
      <c r="F78" s="25"/>
      <c r="G78" s="25"/>
      <c r="H78" s="25"/>
      <c r="I78" s="25"/>
      <c r="J78" s="25"/>
      <c r="K78" s="25"/>
      <c r="L78" s="25"/>
      <c r="M78" s="25"/>
      <c r="N78" s="25"/>
      <c r="O78" s="25"/>
      <c r="P78" s="25"/>
      <c r="Q78" s="25"/>
      <c r="R78" s="25"/>
      <c r="S78" s="25"/>
    </row>
    <row r="79" spans="1:19" ht="36" customHeight="1">
      <c r="A79" s="145"/>
      <c r="B79" s="25"/>
      <c r="C79" s="146"/>
      <c r="D79" s="147"/>
      <c r="E79" s="147"/>
      <c r="F79" s="25"/>
      <c r="G79" s="25"/>
      <c r="H79" s="25"/>
      <c r="I79" s="25"/>
      <c r="J79" s="25"/>
      <c r="K79" s="25"/>
      <c r="L79" s="25"/>
      <c r="M79" s="25"/>
      <c r="N79" s="25"/>
      <c r="O79" s="25"/>
      <c r="P79" s="25"/>
      <c r="Q79" s="25"/>
      <c r="R79" s="25"/>
      <c r="S79" s="25"/>
    </row>
    <row r="80" spans="1:19" ht="36" customHeight="1">
      <c r="A80" s="145"/>
      <c r="B80" s="25"/>
      <c r="C80" s="146"/>
      <c r="D80" s="147"/>
      <c r="E80" s="147"/>
      <c r="F80" s="25"/>
      <c r="G80" s="25"/>
      <c r="H80" s="25"/>
      <c r="I80" s="25"/>
      <c r="J80" s="25"/>
      <c r="K80" s="25"/>
      <c r="L80" s="25"/>
      <c r="M80" s="25"/>
      <c r="N80" s="25"/>
      <c r="O80" s="25"/>
      <c r="P80" s="25"/>
      <c r="Q80" s="25"/>
      <c r="R80" s="25"/>
      <c r="S80" s="25"/>
    </row>
    <row r="81" spans="1:19" ht="36" customHeight="1">
      <c r="A81" s="145"/>
      <c r="B81" s="25"/>
      <c r="C81" s="146"/>
      <c r="D81" s="147"/>
      <c r="E81" s="147"/>
      <c r="F81" s="25"/>
      <c r="G81" s="25"/>
      <c r="H81" s="25"/>
      <c r="I81" s="25"/>
      <c r="J81" s="25"/>
      <c r="K81" s="25"/>
      <c r="L81" s="25"/>
      <c r="M81" s="25"/>
      <c r="N81" s="25"/>
      <c r="O81" s="25"/>
      <c r="P81" s="25"/>
      <c r="Q81" s="25"/>
      <c r="R81" s="25"/>
      <c r="S81" s="25"/>
    </row>
    <row r="82" spans="1:19" ht="36" customHeight="1">
      <c r="A82" s="145"/>
      <c r="B82" s="25"/>
      <c r="C82" s="146"/>
      <c r="D82" s="147"/>
      <c r="E82" s="147"/>
      <c r="F82" s="25"/>
      <c r="G82" s="25"/>
      <c r="H82" s="25"/>
      <c r="I82" s="25"/>
      <c r="J82" s="25"/>
      <c r="K82" s="25"/>
      <c r="L82" s="25"/>
      <c r="M82" s="25"/>
      <c r="N82" s="25"/>
      <c r="O82" s="25"/>
      <c r="P82" s="25"/>
      <c r="Q82" s="25"/>
      <c r="R82" s="25"/>
      <c r="S82" s="25"/>
    </row>
    <row r="83" spans="1:19" ht="36" customHeight="1">
      <c r="A83" s="145"/>
      <c r="B83" s="25"/>
      <c r="C83" s="146"/>
      <c r="D83" s="147"/>
      <c r="E83" s="147"/>
      <c r="F83" s="25"/>
      <c r="G83" s="25"/>
      <c r="H83" s="25"/>
      <c r="I83" s="25"/>
      <c r="J83" s="25"/>
      <c r="K83" s="25"/>
      <c r="L83" s="25"/>
      <c r="M83" s="25"/>
      <c r="N83" s="25"/>
      <c r="O83" s="25"/>
      <c r="P83" s="25"/>
      <c r="Q83" s="25"/>
      <c r="R83" s="25"/>
      <c r="S83" s="25"/>
    </row>
    <row r="84" spans="1:19" ht="36" customHeight="1">
      <c r="A84" s="145"/>
      <c r="B84" s="25"/>
      <c r="C84" s="146"/>
      <c r="D84" s="147"/>
      <c r="E84" s="147"/>
      <c r="F84" s="25"/>
      <c r="G84" s="25"/>
      <c r="H84" s="25"/>
      <c r="I84" s="25"/>
      <c r="J84" s="25"/>
      <c r="K84" s="25"/>
      <c r="L84" s="25"/>
      <c r="M84" s="25"/>
      <c r="N84" s="25"/>
      <c r="O84" s="25"/>
      <c r="P84" s="25"/>
      <c r="Q84" s="25"/>
      <c r="R84" s="25"/>
      <c r="S84" s="25"/>
    </row>
    <row r="85" spans="1:19" ht="36" customHeight="1">
      <c r="A85" s="145"/>
      <c r="B85" s="25"/>
      <c r="C85" s="146"/>
      <c r="D85" s="147"/>
      <c r="E85" s="147"/>
      <c r="F85" s="25"/>
      <c r="G85" s="25"/>
      <c r="H85" s="25"/>
      <c r="I85" s="25"/>
      <c r="J85" s="25"/>
      <c r="K85" s="25"/>
      <c r="L85" s="25"/>
      <c r="M85" s="25"/>
      <c r="N85" s="25"/>
      <c r="O85" s="25"/>
      <c r="P85" s="25"/>
      <c r="Q85" s="25"/>
      <c r="R85" s="25"/>
      <c r="S85" s="25"/>
    </row>
    <row r="86" spans="1:19" ht="36" customHeight="1">
      <c r="A86" s="145"/>
      <c r="B86" s="25"/>
      <c r="C86" s="146"/>
      <c r="D86" s="147"/>
      <c r="E86" s="147"/>
      <c r="F86" s="25"/>
      <c r="G86" s="25"/>
      <c r="H86" s="25"/>
      <c r="I86" s="25"/>
      <c r="J86" s="25"/>
      <c r="K86" s="25"/>
      <c r="L86" s="25"/>
      <c r="M86" s="25"/>
      <c r="N86" s="25"/>
      <c r="O86" s="25"/>
      <c r="P86" s="25"/>
      <c r="Q86" s="25"/>
      <c r="R86" s="25"/>
      <c r="S86" s="25"/>
    </row>
    <row r="87" spans="1:19" ht="36" customHeight="1">
      <c r="A87" s="145"/>
      <c r="B87" s="25"/>
      <c r="C87" s="146"/>
      <c r="D87" s="147"/>
      <c r="E87" s="147"/>
      <c r="F87" s="25"/>
      <c r="G87" s="25"/>
      <c r="H87" s="25"/>
      <c r="I87" s="25"/>
      <c r="J87" s="25"/>
      <c r="K87" s="25"/>
      <c r="L87" s="25"/>
      <c r="M87" s="25"/>
      <c r="N87" s="25"/>
      <c r="O87" s="25"/>
      <c r="P87" s="25"/>
      <c r="Q87" s="25"/>
      <c r="R87" s="25"/>
      <c r="S87" s="25"/>
    </row>
    <row r="88" spans="1:19" ht="36" customHeight="1">
      <c r="A88" s="145"/>
      <c r="B88" s="25"/>
      <c r="C88" s="146"/>
      <c r="D88" s="147"/>
      <c r="E88" s="147"/>
      <c r="F88" s="25"/>
      <c r="G88" s="25"/>
      <c r="H88" s="25"/>
      <c r="I88" s="25"/>
      <c r="J88" s="25"/>
      <c r="K88" s="25"/>
      <c r="L88" s="25"/>
      <c r="M88" s="25"/>
      <c r="N88" s="25"/>
      <c r="O88" s="25"/>
      <c r="P88" s="25"/>
      <c r="Q88" s="25"/>
      <c r="R88" s="25"/>
      <c r="S88" s="25"/>
    </row>
    <row r="89" spans="1:19" ht="36" customHeight="1">
      <c r="A89" s="145"/>
      <c r="B89" s="25"/>
      <c r="C89" s="146"/>
      <c r="D89" s="147"/>
      <c r="E89" s="147"/>
      <c r="F89" s="25"/>
      <c r="G89" s="25"/>
      <c r="H89" s="25"/>
      <c r="I89" s="25"/>
      <c r="J89" s="25"/>
      <c r="K89" s="25"/>
      <c r="L89" s="25"/>
      <c r="M89" s="25"/>
      <c r="N89" s="25"/>
      <c r="O89" s="25"/>
      <c r="P89" s="25"/>
      <c r="Q89" s="25"/>
      <c r="R89" s="25"/>
      <c r="S89" s="25"/>
    </row>
    <row r="90" spans="1:19" ht="36" customHeight="1">
      <c r="A90" s="145"/>
      <c r="B90" s="25"/>
      <c r="C90" s="146"/>
      <c r="D90" s="147"/>
      <c r="E90" s="147"/>
      <c r="F90" s="25"/>
      <c r="G90" s="25"/>
      <c r="H90" s="25"/>
      <c r="I90" s="25"/>
      <c r="J90" s="25"/>
      <c r="K90" s="25"/>
      <c r="L90" s="25"/>
      <c r="M90" s="25"/>
      <c r="N90" s="25"/>
      <c r="O90" s="25"/>
      <c r="P90" s="25"/>
      <c r="Q90" s="25"/>
      <c r="R90" s="25"/>
      <c r="S90" s="25"/>
    </row>
    <row r="91" spans="1:19" ht="36" customHeight="1">
      <c r="A91" s="145"/>
      <c r="B91" s="25"/>
      <c r="C91" s="146"/>
      <c r="D91" s="147"/>
      <c r="E91" s="147"/>
      <c r="F91" s="25"/>
      <c r="G91" s="25"/>
      <c r="H91" s="25"/>
      <c r="I91" s="25"/>
      <c r="J91" s="25"/>
      <c r="K91" s="25"/>
      <c r="L91" s="25"/>
      <c r="M91" s="25"/>
      <c r="N91" s="25"/>
      <c r="O91" s="25"/>
      <c r="P91" s="25"/>
      <c r="Q91" s="25"/>
      <c r="R91" s="25"/>
      <c r="S91" s="25"/>
    </row>
    <row r="92" spans="1:19" ht="36" customHeight="1">
      <c r="A92" s="145"/>
      <c r="B92" s="25"/>
      <c r="C92" s="146"/>
      <c r="D92" s="147"/>
      <c r="E92" s="147"/>
      <c r="F92" s="25"/>
      <c r="G92" s="25"/>
      <c r="H92" s="25"/>
      <c r="I92" s="25"/>
      <c r="J92" s="25"/>
      <c r="K92" s="25"/>
      <c r="L92" s="25"/>
      <c r="M92" s="25"/>
      <c r="N92" s="25"/>
      <c r="O92" s="25"/>
      <c r="P92" s="25"/>
      <c r="Q92" s="25"/>
      <c r="R92" s="25"/>
      <c r="S92"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C28EBA5B-688E-4C24-AFC7-0E1BDE949ED9}">
          <x14:formula1>
            <xm:f>'NO SE EDITA'!$K$3:$K$6</xm:f>
          </x14:formula1>
          <xm:sqref>D10:D92</xm:sqref>
        </x14:dataValidation>
        <x14:dataValidation type="list" allowBlank="1" showInputMessage="1" showErrorMessage="1" xr:uid="{A08B2A29-60CC-4ACA-AD38-67D28FD2F97F}">
          <x14:formula1>
            <xm:f>'NO SE EDITA'!$C$3:$C$4</xm:f>
          </x14:formula1>
          <xm:sqref>H10:H92</xm:sqref>
        </x14:dataValidation>
        <x14:dataValidation type="list" allowBlank="1" showInputMessage="1" showErrorMessage="1" xr:uid="{2191B1E0-ABC9-41A4-9D50-5449364780BA}">
          <x14:formula1>
            <xm:f>'NO SE EDITA'!$L$3:$L$6</xm:f>
          </x14:formula1>
          <xm:sqref>E10:E92</xm:sqref>
        </x14:dataValidation>
        <x14:dataValidation type="list" allowBlank="1" showInputMessage="1" showErrorMessage="1" xr:uid="{FE6D9DD7-6527-4ABE-AE78-9971578D5EFF}">
          <x14:formula1>
            <xm:f>'NO SE EDITA'!$J$3</xm:f>
          </x14:formula1>
          <xm:sqref>C10:C92</xm:sqref>
        </x14:dataValidation>
        <x14:dataValidation type="list" allowBlank="1" showInputMessage="1" showErrorMessage="1" xr:uid="{37832293-2E73-4641-A90D-571A91DEA79D}">
          <x14:formula1>
            <xm:f>'NO SE EDITA'!$N$3:$N$7</xm:f>
          </x14:formula1>
          <xm:sqref>F10:F92</xm:sqref>
        </x14:dataValidation>
        <x14:dataValidation type="list" allowBlank="1" showInputMessage="1" showErrorMessage="1" xr:uid="{7B5F2046-CD35-451A-B435-EE75045DDD4D}">
          <x14:formula1>
            <xm:f>'NO SE EDITA'!$O$3:$O$6</xm:f>
          </x14:formula1>
          <xm:sqref>A10:A92</xm:sqref>
        </x14:dataValidation>
        <x14:dataValidation type="list" allowBlank="1" showInputMessage="1" showErrorMessage="1" xr:uid="{DCC2EA58-22BC-43FE-BBFA-FD0826B1CA65}">
          <x14:formula1>
            <xm:f>'C:\Users\sopor\Downloads\[MIR - SEG PUB- 1ER TRIM 2026 (1).xlsx]NO SE EDITA'!#REF!</xm:f>
          </x14:formula1>
          <xm:sqref>A5:A9 H5:H9 C5:F9</xm:sqref>
        </x14:dataValidation>
        <x14:dataValidation type="list" allowBlank="1" showInputMessage="1" showErrorMessage="1" xr:uid="{18E0A349-EFFF-4849-99CC-8062EE154E2E}">
          <x14:formula1>
            <xm:f>'NO SE EDITA'!$E$3</xm:f>
          </x14:formula1>
          <xm:sqref>K5:K92</xm:sqref>
        </x14:dataValidation>
        <x14:dataValidation type="list" allowBlank="1" showInputMessage="1" showErrorMessage="1" xr:uid="{82E5964A-B2B1-41B8-944F-6F0158EC9D47}">
          <x14:formula1>
            <xm:f>'NO SE EDITA'!$G$3:$G$5</xm:f>
          </x14:formula1>
          <xm:sqref>L5:L92</xm:sqref>
        </x14:dataValidation>
        <x14:dataValidation type="list" allowBlank="1" showInputMessage="1" showErrorMessage="1" xr:uid="{F3603A1E-A439-4DE8-BC05-26DB28A1A434}">
          <x14:formula1>
            <xm:f>'NO SE EDITA'!$I$3:$I$4</xm:f>
          </x14:formula1>
          <xm:sqref>Q5:Q92</xm:sqref>
        </x14:dataValidation>
        <x14:dataValidation type="list" allowBlank="1" showInputMessage="1" showErrorMessage="1" xr:uid="{DEADB2C3-856A-4D81-8AD8-9B8A9D1C3C2B}">
          <x14:formula1>
            <xm:f>'NO SE EDITA'!$P$3</xm:f>
          </x14:formula1>
          <xm:sqref>R5:R92</xm:sqref>
        </x14:dataValidation>
        <x14:dataValidation type="list" allowBlank="1" showInputMessage="1" showErrorMessage="1" xr:uid="{47A3EAB4-713F-453A-89CE-547F2E6DDCBB}">
          <x14:formula1>
            <xm:f>'NO SE EDITA'!$Q$3:$Q$48</xm:f>
          </x14:formula1>
          <xm:sqref>S5:S92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Normal="100" workbookViewId="0">
      <selection activeCell="I11" sqref="I11"/>
    </sheetView>
  </sheetViews>
  <sheetFormatPr baseColWidth="10" defaultColWidth="9.33203125" defaultRowHeight="13.2"/>
  <cols>
    <col min="1" max="1" width="20.44140625" style="134" customWidth="1"/>
    <col min="2" max="3" width="10.109375" style="134" customWidth="1"/>
    <col min="4" max="4" width="20.6640625" style="134" customWidth="1"/>
    <col min="5" max="5" width="30.6640625" style="134" customWidth="1"/>
    <col min="6" max="6" width="25.44140625" style="134" customWidth="1"/>
    <col min="7" max="16384" width="9.33203125" style="134"/>
  </cols>
  <sheetData>
    <row r="1" spans="1:6" ht="27.6" customHeight="1">
      <c r="A1" s="621" t="s">
        <v>7</v>
      </c>
      <c r="B1" s="622"/>
      <c r="C1" s="622"/>
      <c r="D1" s="622"/>
      <c r="E1" s="622"/>
      <c r="F1" s="623"/>
    </row>
    <row r="2" spans="1:6" ht="26.85" customHeight="1">
      <c r="A2" s="624" t="s">
        <v>32</v>
      </c>
      <c r="B2" s="625"/>
      <c r="C2" s="625"/>
      <c r="D2" s="625"/>
      <c r="E2" s="625"/>
      <c r="F2" s="626"/>
    </row>
    <row r="3" spans="1:6" ht="12.75" customHeight="1">
      <c r="A3" s="627" t="s">
        <v>367</v>
      </c>
      <c r="B3" s="628"/>
      <c r="C3" s="628"/>
      <c r="D3" s="628"/>
      <c r="E3" s="628"/>
      <c r="F3" s="629"/>
    </row>
    <row r="4" spans="1:6" ht="24.75" customHeight="1">
      <c r="A4" s="630" t="s">
        <v>33</v>
      </c>
      <c r="B4" s="631"/>
      <c r="C4" s="632"/>
      <c r="D4" s="633" t="e">
        <f>#REF!</f>
        <v>#REF!</v>
      </c>
      <c r="E4" s="634"/>
      <c r="F4" s="635"/>
    </row>
    <row r="5" spans="1:6" ht="24.75" customHeight="1">
      <c r="A5" s="630" t="s">
        <v>34</v>
      </c>
      <c r="B5" s="631"/>
      <c r="C5" s="632"/>
      <c r="D5" s="633" t="s">
        <v>509</v>
      </c>
      <c r="E5" s="634"/>
      <c r="F5" s="635"/>
    </row>
    <row r="6" spans="1:6" ht="24.75" customHeight="1">
      <c r="A6" s="630" t="s">
        <v>35</v>
      </c>
      <c r="B6" s="631"/>
      <c r="C6" s="632"/>
      <c r="D6" s="633" t="s">
        <v>389</v>
      </c>
      <c r="E6" s="634"/>
      <c r="F6" s="635"/>
    </row>
    <row r="7" spans="1:6" ht="24.75" customHeight="1">
      <c r="A7" s="630" t="s">
        <v>36</v>
      </c>
      <c r="B7" s="631"/>
      <c r="C7" s="632"/>
      <c r="D7" s="633" t="s">
        <v>293</v>
      </c>
      <c r="E7" s="634"/>
      <c r="F7" s="635"/>
    </row>
    <row r="8" spans="1:6" ht="24.75" customHeight="1">
      <c r="A8" s="630" t="s">
        <v>37</v>
      </c>
      <c r="B8" s="631"/>
      <c r="C8" s="632"/>
      <c r="D8" s="633" t="s">
        <v>510</v>
      </c>
      <c r="E8" s="634"/>
      <c r="F8" s="635"/>
    </row>
    <row r="9" spans="1:6" ht="12.75" customHeight="1">
      <c r="A9" s="627" t="s">
        <v>368</v>
      </c>
      <c r="B9" s="628"/>
      <c r="C9" s="628"/>
      <c r="D9" s="628"/>
      <c r="E9" s="628"/>
      <c r="F9" s="629"/>
    </row>
    <row r="10" spans="1:6" ht="12.75" customHeight="1">
      <c r="A10" s="168" t="s">
        <v>369</v>
      </c>
      <c r="B10" s="636" t="s">
        <v>305</v>
      </c>
      <c r="C10" s="637"/>
      <c r="D10" s="637"/>
      <c r="E10" s="637"/>
      <c r="F10" s="638"/>
    </row>
    <row r="11" spans="1:6" ht="40.5" customHeight="1">
      <c r="A11" s="168" t="s">
        <v>370</v>
      </c>
      <c r="B11" s="639" t="s">
        <v>511</v>
      </c>
      <c r="C11" s="640"/>
      <c r="D11" s="640"/>
      <c r="E11" s="640"/>
      <c r="F11" s="641"/>
    </row>
    <row r="12" spans="1:6" ht="12.75" customHeight="1">
      <c r="A12" s="168" t="s">
        <v>371</v>
      </c>
      <c r="B12" s="642" t="s">
        <v>512</v>
      </c>
      <c r="C12" s="643"/>
      <c r="D12" s="643"/>
      <c r="E12" s="643"/>
      <c r="F12" s="644"/>
    </row>
    <row r="13" spans="1:6" ht="12.75" customHeight="1">
      <c r="A13" s="627" t="s">
        <v>372</v>
      </c>
      <c r="B13" s="628"/>
      <c r="C13" s="628"/>
      <c r="D13" s="628"/>
      <c r="E13" s="628"/>
      <c r="F13" s="629"/>
    </row>
    <row r="14" spans="1:6" ht="26.25" customHeight="1">
      <c r="A14" s="168" t="s">
        <v>373</v>
      </c>
      <c r="B14" s="645" t="s">
        <v>513</v>
      </c>
      <c r="C14" s="646"/>
      <c r="D14" s="646"/>
      <c r="E14" s="646"/>
      <c r="F14" s="647"/>
    </row>
    <row r="15" spans="1:6" ht="28.5" customHeight="1">
      <c r="A15" s="168" t="s">
        <v>374</v>
      </c>
      <c r="B15" s="645" t="s">
        <v>514</v>
      </c>
      <c r="C15" s="646"/>
      <c r="D15" s="646"/>
      <c r="E15" s="646"/>
      <c r="F15" s="647"/>
    </row>
    <row r="16" spans="1:6" ht="29.25" customHeight="1">
      <c r="A16" s="168" t="s">
        <v>375</v>
      </c>
      <c r="B16" s="645" t="s">
        <v>515</v>
      </c>
      <c r="C16" s="646"/>
      <c r="D16" s="646"/>
      <c r="E16" s="646"/>
      <c r="F16" s="647"/>
    </row>
    <row r="17" spans="1:6" ht="12.75" customHeight="1">
      <c r="A17" s="627" t="s">
        <v>376</v>
      </c>
      <c r="B17" s="628"/>
      <c r="C17" s="628"/>
      <c r="D17" s="628"/>
      <c r="E17" s="628"/>
      <c r="F17" s="629"/>
    </row>
    <row r="18" spans="1:6" ht="12.75" customHeight="1">
      <c r="A18" s="651" t="s">
        <v>377</v>
      </c>
      <c r="B18" s="652"/>
      <c r="C18" s="653">
        <v>2026</v>
      </c>
      <c r="D18" s="654"/>
      <c r="E18" s="654"/>
      <c r="F18" s="655"/>
    </row>
    <row r="19" spans="1:6" ht="25.5" customHeight="1">
      <c r="A19" s="656" t="s">
        <v>378</v>
      </c>
      <c r="B19" s="657"/>
      <c r="C19" s="658" t="s">
        <v>379</v>
      </c>
      <c r="D19" s="659"/>
      <c r="E19" s="168" t="s">
        <v>380</v>
      </c>
      <c r="F19" s="169" t="s">
        <v>381</v>
      </c>
    </row>
    <row r="20" spans="1:6" ht="79.650000000000006" customHeight="1">
      <c r="A20" s="648" t="s">
        <v>382</v>
      </c>
      <c r="B20" s="649"/>
      <c r="C20" s="649"/>
      <c r="D20" s="649"/>
      <c r="E20" s="649"/>
      <c r="F20" s="650"/>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3.2"/>
  <cols>
    <col min="1" max="1" width="22.44140625" customWidth="1"/>
    <col min="2" max="2" width="24.6640625" customWidth="1"/>
    <col min="3" max="3" width="22.44140625" customWidth="1"/>
    <col min="4" max="4" width="25" customWidth="1"/>
    <col min="5" max="5" width="35.33203125" customWidth="1"/>
  </cols>
  <sheetData>
    <row r="1" spans="1:21" ht="18">
      <c r="A1" s="714" t="s">
        <v>51</v>
      </c>
      <c r="B1" s="714"/>
      <c r="C1" s="714"/>
      <c r="D1" s="714"/>
      <c r="E1" s="714"/>
      <c r="F1" s="714"/>
      <c r="G1" s="714"/>
      <c r="H1" s="714"/>
      <c r="I1" s="714"/>
      <c r="J1" s="714"/>
      <c r="K1" s="714"/>
      <c r="L1" s="714"/>
      <c r="M1" s="714"/>
      <c r="N1" s="714"/>
      <c r="O1" s="714"/>
      <c r="P1" s="714"/>
      <c r="Q1" s="714"/>
      <c r="R1" s="714"/>
      <c r="S1" s="714"/>
      <c r="T1" s="714"/>
      <c r="U1" s="715"/>
    </row>
    <row r="2" spans="1:21">
      <c r="A2" s="689" t="s">
        <v>33</v>
      </c>
      <c r="B2" s="689"/>
      <c r="C2" s="689"/>
      <c r="D2" s="689"/>
      <c r="E2" s="689"/>
      <c r="F2" s="689"/>
      <c r="G2" s="689"/>
      <c r="H2" s="689"/>
      <c r="I2" s="689"/>
      <c r="J2" s="689"/>
      <c r="K2" s="690" t="s">
        <v>69</v>
      </c>
      <c r="L2" s="691"/>
      <c r="M2" s="691"/>
      <c r="N2" s="691"/>
      <c r="O2" s="691"/>
      <c r="P2" s="691"/>
      <c r="Q2" s="691"/>
      <c r="R2" s="691"/>
      <c r="S2" s="691"/>
      <c r="T2" s="691"/>
      <c r="U2" s="692"/>
    </row>
    <row r="3" spans="1:21">
      <c r="A3" s="689" t="s">
        <v>34</v>
      </c>
      <c r="B3" s="689"/>
      <c r="C3" s="689"/>
      <c r="D3" s="689"/>
      <c r="E3" s="689"/>
      <c r="F3" s="689"/>
      <c r="G3" s="689"/>
      <c r="H3" s="689"/>
      <c r="I3" s="689"/>
      <c r="J3" s="689"/>
      <c r="K3" s="690" t="s">
        <v>69</v>
      </c>
      <c r="L3" s="691"/>
      <c r="M3" s="691"/>
      <c r="N3" s="691"/>
      <c r="O3" s="691"/>
      <c r="P3" s="691"/>
      <c r="Q3" s="691"/>
      <c r="R3" s="691"/>
      <c r="S3" s="691"/>
      <c r="T3" s="691"/>
      <c r="U3" s="692"/>
    </row>
    <row r="4" spans="1:21">
      <c r="A4" s="689" t="s">
        <v>35</v>
      </c>
      <c r="B4" s="689"/>
      <c r="C4" s="689"/>
      <c r="D4" s="689"/>
      <c r="E4" s="689"/>
      <c r="F4" s="689"/>
      <c r="G4" s="689"/>
      <c r="H4" s="689"/>
      <c r="I4" s="689"/>
      <c r="J4" s="689"/>
      <c r="K4" s="690" t="s">
        <v>69</v>
      </c>
      <c r="L4" s="691"/>
      <c r="M4" s="691"/>
      <c r="N4" s="691"/>
      <c r="O4" s="691"/>
      <c r="P4" s="691"/>
      <c r="Q4" s="691"/>
      <c r="R4" s="691"/>
      <c r="S4" s="691"/>
      <c r="T4" s="691"/>
      <c r="U4" s="692"/>
    </row>
    <row r="5" spans="1:21">
      <c r="A5" s="689" t="s">
        <v>36</v>
      </c>
      <c r="B5" s="689"/>
      <c r="C5" s="689"/>
      <c r="D5" s="689"/>
      <c r="E5" s="689"/>
      <c r="F5" s="689"/>
      <c r="G5" s="689"/>
      <c r="H5" s="689"/>
      <c r="I5" s="689"/>
      <c r="J5" s="689"/>
      <c r="K5" s="716" t="s">
        <v>70</v>
      </c>
      <c r="L5" s="717"/>
      <c r="M5" s="717"/>
      <c r="N5" s="717"/>
      <c r="O5" s="717"/>
      <c r="P5" s="717"/>
      <c r="Q5" s="717"/>
      <c r="R5" s="717"/>
      <c r="S5" s="717"/>
      <c r="T5" s="717"/>
      <c r="U5" s="718"/>
    </row>
    <row r="6" spans="1:21">
      <c r="A6" s="689" t="s">
        <v>37</v>
      </c>
      <c r="B6" s="689"/>
      <c r="C6" s="689"/>
      <c r="D6" s="689"/>
      <c r="E6" s="689"/>
      <c r="F6" s="689"/>
      <c r="G6" s="689"/>
      <c r="H6" s="689"/>
      <c r="I6" s="689"/>
      <c r="J6" s="689"/>
      <c r="K6" s="690"/>
      <c r="L6" s="691"/>
      <c r="M6" s="691"/>
      <c r="N6" s="691"/>
      <c r="O6" s="691"/>
      <c r="P6" s="691"/>
      <c r="Q6" s="691"/>
      <c r="R6" s="691"/>
      <c r="S6" s="691"/>
      <c r="T6" s="691"/>
      <c r="U6" s="692"/>
    </row>
    <row r="7" spans="1:21" ht="47.25" customHeight="1">
      <c r="A7" s="711" t="s">
        <v>184</v>
      </c>
      <c r="B7" s="712"/>
      <c r="C7" s="712"/>
      <c r="D7" s="712"/>
      <c r="E7" s="712"/>
      <c r="F7" s="712"/>
      <c r="G7" s="712"/>
      <c r="H7" s="712"/>
      <c r="I7" s="712"/>
      <c r="J7" s="712"/>
      <c r="K7" s="712"/>
      <c r="L7" s="712"/>
      <c r="M7" s="712"/>
      <c r="N7" s="712"/>
      <c r="O7" s="712"/>
      <c r="P7" s="712"/>
      <c r="Q7" s="712"/>
      <c r="R7" s="712"/>
      <c r="S7" s="712"/>
      <c r="T7" s="712"/>
      <c r="U7" s="713"/>
    </row>
    <row r="8" spans="1:21" ht="30.75" customHeight="1">
      <c r="A8" s="693" t="s">
        <v>164</v>
      </c>
      <c r="B8" s="676" t="s">
        <v>175</v>
      </c>
      <c r="C8" s="676" t="s">
        <v>166</v>
      </c>
      <c r="D8" s="676" t="s">
        <v>165</v>
      </c>
      <c r="E8" s="676" t="s">
        <v>156</v>
      </c>
      <c r="F8" s="694" t="s">
        <v>167</v>
      </c>
      <c r="G8" s="694"/>
      <c r="H8" s="694"/>
      <c r="I8" s="694"/>
      <c r="J8" s="694"/>
      <c r="K8" s="694"/>
      <c r="L8" s="694"/>
      <c r="M8" s="694"/>
      <c r="N8" s="694"/>
      <c r="O8" s="694"/>
      <c r="P8" s="694"/>
      <c r="Q8" s="694"/>
      <c r="R8" s="695"/>
      <c r="S8" s="699" t="s">
        <v>158</v>
      </c>
      <c r="T8" s="700"/>
      <c r="U8" s="701"/>
    </row>
    <row r="9" spans="1:21" ht="21" customHeight="1">
      <c r="A9" s="693"/>
      <c r="B9" s="676"/>
      <c r="C9" s="676"/>
      <c r="D9" s="676"/>
      <c r="E9" s="676"/>
      <c r="F9" s="42" t="s">
        <v>54</v>
      </c>
      <c r="G9" s="7" t="s">
        <v>55</v>
      </c>
      <c r="H9" s="8" t="s">
        <v>56</v>
      </c>
      <c r="I9" s="9" t="s">
        <v>57</v>
      </c>
      <c r="J9" s="9" t="s">
        <v>58</v>
      </c>
      <c r="K9" s="9" t="s">
        <v>59</v>
      </c>
      <c r="L9" s="8" t="s">
        <v>60</v>
      </c>
      <c r="M9" s="8" t="s">
        <v>61</v>
      </c>
      <c r="N9" s="8" t="s">
        <v>62</v>
      </c>
      <c r="O9" s="9" t="s">
        <v>63</v>
      </c>
      <c r="P9" s="9" t="s">
        <v>64</v>
      </c>
      <c r="Q9" s="43" t="s">
        <v>65</v>
      </c>
      <c r="R9" s="702" t="s">
        <v>26</v>
      </c>
      <c r="S9" s="703" t="s">
        <v>66</v>
      </c>
      <c r="T9" s="703" t="s">
        <v>67</v>
      </c>
      <c r="U9" s="704" t="s">
        <v>68</v>
      </c>
    </row>
    <row r="10" spans="1:21">
      <c r="A10" s="693"/>
      <c r="B10" s="676"/>
      <c r="C10" s="676"/>
      <c r="D10" s="676"/>
      <c r="E10" s="676"/>
      <c r="F10" s="705" t="s">
        <v>53</v>
      </c>
      <c r="G10" s="706"/>
      <c r="H10" s="706"/>
      <c r="I10" s="706"/>
      <c r="J10" s="706"/>
      <c r="K10" s="706"/>
      <c r="L10" s="706"/>
      <c r="M10" s="706"/>
      <c r="N10" s="706"/>
      <c r="O10" s="706"/>
      <c r="P10" s="706"/>
      <c r="Q10" s="707"/>
      <c r="R10" s="702"/>
      <c r="S10" s="703"/>
      <c r="T10" s="703"/>
      <c r="U10" s="704"/>
    </row>
    <row r="11" spans="1:21">
      <c r="A11" s="693"/>
      <c r="B11" s="676"/>
      <c r="C11" s="676"/>
      <c r="D11" s="676"/>
      <c r="E11" s="676"/>
      <c r="F11" s="708"/>
      <c r="G11" s="709"/>
      <c r="H11" s="709"/>
      <c r="I11" s="709"/>
      <c r="J11" s="709"/>
      <c r="K11" s="709"/>
      <c r="L11" s="709"/>
      <c r="M11" s="709"/>
      <c r="N11" s="709"/>
      <c r="O11" s="709"/>
      <c r="P11" s="709"/>
      <c r="Q11" s="710"/>
      <c r="R11" s="702"/>
      <c r="S11" s="703"/>
      <c r="T11" s="703"/>
      <c r="U11" s="704"/>
    </row>
    <row r="12" spans="1:21" ht="72" customHeight="1">
      <c r="A12" s="696" t="s">
        <v>183</v>
      </c>
      <c r="B12" s="697" t="s">
        <v>161</v>
      </c>
      <c r="C12" s="669" t="s">
        <v>157</v>
      </c>
      <c r="D12" s="10" t="s">
        <v>154</v>
      </c>
      <c r="E12" s="667" t="s">
        <v>103</v>
      </c>
      <c r="F12" s="11"/>
      <c r="G12" s="11"/>
      <c r="H12" s="16"/>
      <c r="I12" s="13"/>
      <c r="J12" s="13"/>
      <c r="K12" s="16">
        <v>15</v>
      </c>
      <c r="L12" s="13"/>
      <c r="M12" s="13"/>
      <c r="N12" s="16"/>
      <c r="O12" s="17"/>
      <c r="P12" s="13"/>
      <c r="Q12" s="16"/>
      <c r="R12" s="14">
        <f>SUM(F12:Q12)</f>
        <v>15</v>
      </c>
      <c r="S12" s="11">
        <f>SUM(R12)</f>
        <v>15</v>
      </c>
      <c r="T12" s="685">
        <f>'AE1'!H51</f>
        <v>10</v>
      </c>
      <c r="U12" s="687">
        <f>S13/S12</f>
        <v>0.8</v>
      </c>
    </row>
    <row r="13" spans="1:21" ht="70.5" customHeight="1">
      <c r="A13" s="696"/>
      <c r="B13" s="698"/>
      <c r="C13" s="683"/>
      <c r="D13" s="37" t="s">
        <v>155</v>
      </c>
      <c r="E13" s="684"/>
      <c r="F13" s="36"/>
      <c r="G13" s="36"/>
      <c r="H13" s="39"/>
      <c r="I13" s="40"/>
      <c r="J13" s="40"/>
      <c r="K13" s="39">
        <v>12</v>
      </c>
      <c r="L13" s="40"/>
      <c r="M13" s="40"/>
      <c r="N13" s="39"/>
      <c r="O13" s="40"/>
      <c r="P13" s="40"/>
      <c r="Q13" s="39"/>
      <c r="R13" s="41">
        <f>SUM(F13:Q13)</f>
        <v>12</v>
      </c>
      <c r="S13" s="36">
        <f>SUM(R13)</f>
        <v>12</v>
      </c>
      <c r="T13" s="686"/>
      <c r="U13" s="688"/>
    </row>
    <row r="14" spans="1:21" ht="24" customHeight="1">
      <c r="A14" s="676" t="s">
        <v>164</v>
      </c>
      <c r="B14" s="676" t="s">
        <v>175</v>
      </c>
      <c r="C14" s="676" t="s">
        <v>166</v>
      </c>
      <c r="D14" s="676" t="s">
        <v>165</v>
      </c>
      <c r="E14" s="676" t="s">
        <v>156</v>
      </c>
      <c r="F14" s="677" t="s">
        <v>168</v>
      </c>
      <c r="G14" s="678"/>
      <c r="H14" s="678"/>
      <c r="I14" s="678"/>
      <c r="J14" s="678"/>
      <c r="K14" s="678"/>
      <c r="L14" s="678"/>
      <c r="M14" s="678"/>
      <c r="N14" s="678"/>
      <c r="O14" s="678"/>
      <c r="P14" s="678"/>
      <c r="Q14" s="679"/>
      <c r="R14" s="680" t="s">
        <v>26</v>
      </c>
      <c r="S14" s="660" t="s">
        <v>66</v>
      </c>
      <c r="T14" s="660" t="s">
        <v>67</v>
      </c>
      <c r="U14" s="660" t="s">
        <v>68</v>
      </c>
    </row>
    <row r="15" spans="1:21" ht="38.25" customHeight="1">
      <c r="A15" s="676"/>
      <c r="B15" s="676"/>
      <c r="C15" s="676"/>
      <c r="D15" s="676"/>
      <c r="E15" s="676"/>
      <c r="F15" s="42" t="s">
        <v>54</v>
      </c>
      <c r="G15" s="7" t="s">
        <v>55</v>
      </c>
      <c r="H15" s="8" t="s">
        <v>56</v>
      </c>
      <c r="I15" s="9" t="s">
        <v>57</v>
      </c>
      <c r="J15" s="9" t="s">
        <v>58</v>
      </c>
      <c r="K15" s="9" t="s">
        <v>59</v>
      </c>
      <c r="L15" s="8" t="s">
        <v>60</v>
      </c>
      <c r="M15" s="8" t="s">
        <v>61</v>
      </c>
      <c r="N15" s="8" t="s">
        <v>62</v>
      </c>
      <c r="O15" s="9" t="s">
        <v>63</v>
      </c>
      <c r="P15" s="9" t="s">
        <v>64</v>
      </c>
      <c r="Q15" s="43" t="s">
        <v>65</v>
      </c>
      <c r="R15" s="681"/>
      <c r="S15" s="661"/>
      <c r="T15" s="661"/>
      <c r="U15" s="661"/>
    </row>
    <row r="16" spans="1:21" ht="62.25" customHeight="1">
      <c r="A16" s="662" t="s">
        <v>185</v>
      </c>
      <c r="B16" s="663" t="s">
        <v>192</v>
      </c>
      <c r="C16" s="669" t="s">
        <v>193</v>
      </c>
      <c r="D16" s="11" t="s">
        <v>194</v>
      </c>
      <c r="E16" s="667" t="s">
        <v>196</v>
      </c>
      <c r="F16" s="11"/>
      <c r="G16" s="11"/>
      <c r="H16" s="16"/>
      <c r="I16" s="13"/>
      <c r="J16" s="13"/>
      <c r="K16" s="16">
        <v>15</v>
      </c>
      <c r="L16" s="13"/>
      <c r="M16" s="13"/>
      <c r="N16" s="16"/>
      <c r="O16" s="17"/>
      <c r="P16" s="13"/>
      <c r="Q16" s="16"/>
      <c r="R16" s="14">
        <f>SUM(F16:Q16)</f>
        <v>15</v>
      </c>
      <c r="S16" s="11">
        <f>SUM(R16)</f>
        <v>15</v>
      </c>
      <c r="T16" s="685">
        <f>'AE1'!H55</f>
        <v>0</v>
      </c>
      <c r="U16" s="687">
        <f>S17/S16</f>
        <v>0.8</v>
      </c>
    </row>
    <row r="17" spans="1:21" ht="85.5" customHeight="1">
      <c r="A17" s="662"/>
      <c r="B17" s="682"/>
      <c r="C17" s="683"/>
      <c r="D17" s="36" t="s">
        <v>195</v>
      </c>
      <c r="E17" s="684"/>
      <c r="F17" s="36"/>
      <c r="G17" s="36"/>
      <c r="H17" s="39"/>
      <c r="I17" s="40"/>
      <c r="J17" s="40"/>
      <c r="K17" s="39">
        <v>12</v>
      </c>
      <c r="L17" s="40"/>
      <c r="M17" s="40"/>
      <c r="N17" s="39"/>
      <c r="O17" s="40"/>
      <c r="P17" s="40"/>
      <c r="Q17" s="39"/>
      <c r="R17" s="41">
        <f>SUM(F17:Q17)</f>
        <v>12</v>
      </c>
      <c r="S17" s="36">
        <f>SUM(R17)</f>
        <v>12</v>
      </c>
      <c r="T17" s="686"/>
      <c r="U17" s="688"/>
    </row>
    <row r="18" spans="1:21" ht="21.75" customHeight="1">
      <c r="A18" s="676" t="s">
        <v>164</v>
      </c>
      <c r="B18" s="676" t="s">
        <v>175</v>
      </c>
      <c r="C18" s="676" t="s">
        <v>166</v>
      </c>
      <c r="D18" s="676" t="s">
        <v>165</v>
      </c>
      <c r="E18" s="676" t="s">
        <v>156</v>
      </c>
      <c r="F18" s="677" t="s">
        <v>168</v>
      </c>
      <c r="G18" s="678"/>
      <c r="H18" s="678"/>
      <c r="I18" s="678"/>
      <c r="J18" s="678"/>
      <c r="K18" s="678"/>
      <c r="L18" s="678"/>
      <c r="M18" s="678"/>
      <c r="N18" s="678"/>
      <c r="O18" s="678"/>
      <c r="P18" s="678"/>
      <c r="Q18" s="679"/>
      <c r="R18" s="680" t="s">
        <v>26</v>
      </c>
      <c r="S18" s="660" t="s">
        <v>66</v>
      </c>
      <c r="T18" s="660" t="s">
        <v>67</v>
      </c>
      <c r="U18" s="660" t="s">
        <v>68</v>
      </c>
    </row>
    <row r="19" spans="1:21" ht="34.5" customHeight="1">
      <c r="A19" s="676"/>
      <c r="B19" s="676"/>
      <c r="C19" s="676"/>
      <c r="D19" s="676"/>
      <c r="E19" s="676"/>
      <c r="F19" s="42" t="s">
        <v>54</v>
      </c>
      <c r="G19" s="7" t="s">
        <v>55</v>
      </c>
      <c r="H19" s="8" t="s">
        <v>56</v>
      </c>
      <c r="I19" s="9" t="s">
        <v>57</v>
      </c>
      <c r="J19" s="9" t="s">
        <v>58</v>
      </c>
      <c r="K19" s="9" t="s">
        <v>59</v>
      </c>
      <c r="L19" s="8" t="s">
        <v>60</v>
      </c>
      <c r="M19" s="8" t="s">
        <v>61</v>
      </c>
      <c r="N19" s="8" t="s">
        <v>62</v>
      </c>
      <c r="O19" s="9" t="s">
        <v>63</v>
      </c>
      <c r="P19" s="9" t="s">
        <v>64</v>
      </c>
      <c r="Q19" s="43" t="s">
        <v>65</v>
      </c>
      <c r="R19" s="681"/>
      <c r="S19" s="661"/>
      <c r="T19" s="661"/>
      <c r="U19" s="661"/>
    </row>
    <row r="20" spans="1:21" ht="69" customHeight="1">
      <c r="A20" s="662" t="s">
        <v>186</v>
      </c>
      <c r="B20" s="663"/>
      <c r="C20" s="665"/>
      <c r="D20" s="10"/>
      <c r="E20" s="667"/>
      <c r="F20" s="11"/>
      <c r="G20" s="11"/>
      <c r="H20" s="16"/>
      <c r="I20" s="13"/>
      <c r="J20" s="13"/>
      <c r="K20" s="13"/>
      <c r="L20" s="13"/>
      <c r="M20" s="13"/>
      <c r="N20" s="13"/>
      <c r="O20" s="13"/>
      <c r="P20" s="17"/>
      <c r="Q20" s="13"/>
      <c r="R20" s="14"/>
      <c r="S20" s="11"/>
      <c r="T20" s="669"/>
      <c r="U20" s="671"/>
    </row>
    <row r="21" spans="1:21" ht="80.25" customHeight="1">
      <c r="A21" s="662"/>
      <c r="B21" s="664"/>
      <c r="C21" s="666"/>
      <c r="D21" s="10"/>
      <c r="E21" s="668"/>
      <c r="F21" s="11"/>
      <c r="G21" s="11"/>
      <c r="H21" s="12"/>
      <c r="I21" s="13"/>
      <c r="J21" s="13"/>
      <c r="K21" s="13"/>
      <c r="L21" s="13"/>
      <c r="M21" s="13"/>
      <c r="N21" s="13"/>
      <c r="O21" s="13"/>
      <c r="P21" s="13"/>
      <c r="Q21" s="13"/>
      <c r="R21" s="14"/>
      <c r="S21" s="11"/>
      <c r="T21" s="670"/>
      <c r="U21" s="672"/>
    </row>
    <row r="22" spans="1:21" ht="47.25" customHeight="1">
      <c r="A22" s="673" t="s">
        <v>187</v>
      </c>
      <c r="B22" s="674"/>
      <c r="C22" s="674"/>
      <c r="D22" s="674"/>
      <c r="E22" s="674"/>
      <c r="F22" s="674"/>
      <c r="G22" s="674"/>
      <c r="H22" s="674"/>
      <c r="I22" s="674"/>
      <c r="J22" s="674"/>
      <c r="K22" s="674"/>
      <c r="L22" s="674"/>
      <c r="M22" s="674"/>
      <c r="N22" s="674"/>
      <c r="O22" s="674"/>
      <c r="P22" s="674"/>
      <c r="Q22" s="674"/>
      <c r="R22" s="674"/>
      <c r="S22" s="674"/>
      <c r="T22" s="674"/>
      <c r="U22" s="675"/>
    </row>
    <row r="23" spans="1:21" ht="21.75" customHeight="1">
      <c r="A23" s="680" t="s">
        <v>164</v>
      </c>
      <c r="B23" s="680" t="s">
        <v>175</v>
      </c>
      <c r="C23" s="680" t="s">
        <v>166</v>
      </c>
      <c r="D23" s="680" t="s">
        <v>165</v>
      </c>
      <c r="E23" s="680" t="s">
        <v>156</v>
      </c>
      <c r="F23" s="677" t="s">
        <v>168</v>
      </c>
      <c r="G23" s="678"/>
      <c r="H23" s="678"/>
      <c r="I23" s="678"/>
      <c r="J23" s="678"/>
      <c r="K23" s="678"/>
      <c r="L23" s="678"/>
      <c r="M23" s="678"/>
      <c r="N23" s="678"/>
      <c r="O23" s="678"/>
      <c r="P23" s="678"/>
      <c r="Q23" s="679"/>
      <c r="R23" s="680" t="s">
        <v>26</v>
      </c>
      <c r="S23" s="660" t="s">
        <v>66</v>
      </c>
      <c r="T23" s="660" t="s">
        <v>67</v>
      </c>
      <c r="U23" s="660" t="s">
        <v>68</v>
      </c>
    </row>
    <row r="24" spans="1:21" ht="36.75" customHeight="1">
      <c r="A24" s="681"/>
      <c r="B24" s="681"/>
      <c r="C24" s="681"/>
      <c r="D24" s="681"/>
      <c r="E24" s="681"/>
      <c r="F24" s="42" t="s">
        <v>54</v>
      </c>
      <c r="G24" s="7" t="s">
        <v>55</v>
      </c>
      <c r="H24" s="8" t="s">
        <v>56</v>
      </c>
      <c r="I24" s="9" t="s">
        <v>57</v>
      </c>
      <c r="J24" s="9" t="s">
        <v>58</v>
      </c>
      <c r="K24" s="9" t="s">
        <v>59</v>
      </c>
      <c r="L24" s="8" t="s">
        <v>60</v>
      </c>
      <c r="M24" s="8" t="s">
        <v>61</v>
      </c>
      <c r="N24" s="8" t="s">
        <v>62</v>
      </c>
      <c r="O24" s="9" t="s">
        <v>63</v>
      </c>
      <c r="P24" s="9" t="s">
        <v>64</v>
      </c>
      <c r="Q24" s="43" t="s">
        <v>65</v>
      </c>
      <c r="R24" s="681"/>
      <c r="S24" s="661"/>
      <c r="T24" s="661"/>
      <c r="U24" s="661"/>
    </row>
    <row r="25" spans="1:21" ht="71.25" customHeight="1">
      <c r="A25" s="662" t="s">
        <v>203</v>
      </c>
      <c r="B25" s="663" t="s">
        <v>163</v>
      </c>
      <c r="C25" s="665"/>
      <c r="D25" s="37"/>
      <c r="E25" s="667"/>
      <c r="F25" s="11"/>
      <c r="G25" s="11"/>
      <c r="H25" s="16"/>
      <c r="I25" s="13"/>
      <c r="J25" s="13"/>
      <c r="K25" s="13"/>
      <c r="L25" s="13"/>
      <c r="M25" s="13"/>
      <c r="N25" s="13"/>
      <c r="O25" s="13"/>
      <c r="P25" s="17"/>
      <c r="Q25" s="13"/>
      <c r="R25" s="14"/>
      <c r="S25" s="11"/>
      <c r="T25" s="669"/>
      <c r="U25" s="671"/>
    </row>
    <row r="26" spans="1:21" ht="78" customHeight="1">
      <c r="A26" s="662"/>
      <c r="B26" s="664"/>
      <c r="C26" s="666"/>
      <c r="D26" s="38"/>
      <c r="E26" s="668"/>
      <c r="F26" s="11"/>
      <c r="G26" s="11"/>
      <c r="H26" s="12"/>
      <c r="I26" s="13"/>
      <c r="J26" s="13"/>
      <c r="K26" s="13"/>
      <c r="L26" s="13"/>
      <c r="M26" s="13"/>
      <c r="N26" s="13"/>
      <c r="O26" s="13"/>
      <c r="P26" s="13"/>
      <c r="Q26" s="13"/>
      <c r="R26" s="14"/>
      <c r="S26" s="11"/>
      <c r="T26" s="670"/>
      <c r="U26" s="672"/>
    </row>
    <row r="27" spans="1:21" ht="28.5" customHeight="1">
      <c r="A27" s="676" t="s">
        <v>164</v>
      </c>
      <c r="B27" s="676" t="s">
        <v>175</v>
      </c>
      <c r="C27" s="676" t="s">
        <v>166</v>
      </c>
      <c r="D27" s="676" t="s">
        <v>165</v>
      </c>
      <c r="E27" s="676" t="s">
        <v>156</v>
      </c>
      <c r="F27" s="677" t="s">
        <v>168</v>
      </c>
      <c r="G27" s="678"/>
      <c r="H27" s="678"/>
      <c r="I27" s="678"/>
      <c r="J27" s="678"/>
      <c r="K27" s="678"/>
      <c r="L27" s="678"/>
      <c r="M27" s="678"/>
      <c r="N27" s="678"/>
      <c r="O27" s="678"/>
      <c r="P27" s="678"/>
      <c r="Q27" s="679"/>
      <c r="R27" s="680" t="s">
        <v>26</v>
      </c>
      <c r="S27" s="660" t="s">
        <v>66</v>
      </c>
      <c r="T27" s="660" t="s">
        <v>67</v>
      </c>
      <c r="U27" s="660" t="s">
        <v>68</v>
      </c>
    </row>
    <row r="28" spans="1:21" ht="36" customHeight="1">
      <c r="A28" s="676"/>
      <c r="B28" s="676"/>
      <c r="C28" s="676"/>
      <c r="D28" s="676"/>
      <c r="E28" s="676"/>
      <c r="F28" s="42" t="s">
        <v>54</v>
      </c>
      <c r="G28" s="7" t="s">
        <v>55</v>
      </c>
      <c r="H28" s="8" t="s">
        <v>56</v>
      </c>
      <c r="I28" s="9" t="s">
        <v>57</v>
      </c>
      <c r="J28" s="9" t="s">
        <v>58</v>
      </c>
      <c r="K28" s="9" t="s">
        <v>59</v>
      </c>
      <c r="L28" s="8" t="s">
        <v>60</v>
      </c>
      <c r="M28" s="8" t="s">
        <v>61</v>
      </c>
      <c r="N28" s="8" t="s">
        <v>62</v>
      </c>
      <c r="O28" s="9" t="s">
        <v>63</v>
      </c>
      <c r="P28" s="9" t="s">
        <v>64</v>
      </c>
      <c r="Q28" s="43" t="s">
        <v>65</v>
      </c>
      <c r="R28" s="681"/>
      <c r="S28" s="661"/>
      <c r="T28" s="661"/>
      <c r="U28" s="661"/>
    </row>
    <row r="29" spans="1:21" ht="76.5" customHeight="1">
      <c r="A29" s="662" t="s">
        <v>204</v>
      </c>
      <c r="B29" s="663" t="s">
        <v>163</v>
      </c>
      <c r="C29" s="665"/>
      <c r="D29" s="37"/>
      <c r="E29" s="667"/>
      <c r="F29" s="11"/>
      <c r="G29" s="11"/>
      <c r="H29" s="16"/>
      <c r="I29" s="13"/>
      <c r="J29" s="13"/>
      <c r="K29" s="13"/>
      <c r="L29" s="13"/>
      <c r="M29" s="13"/>
      <c r="N29" s="13"/>
      <c r="O29" s="13"/>
      <c r="P29" s="17"/>
      <c r="Q29" s="13"/>
      <c r="R29" s="14"/>
      <c r="S29" s="11"/>
      <c r="T29" s="669"/>
      <c r="U29" s="671"/>
    </row>
    <row r="30" spans="1:21" ht="87" customHeight="1">
      <c r="A30" s="662"/>
      <c r="B30" s="664"/>
      <c r="C30" s="666"/>
      <c r="D30" s="38"/>
      <c r="E30" s="668"/>
      <c r="F30" s="11"/>
      <c r="G30" s="11"/>
      <c r="H30" s="12"/>
      <c r="I30" s="13"/>
      <c r="J30" s="13"/>
      <c r="K30" s="13"/>
      <c r="L30" s="13"/>
      <c r="M30" s="13"/>
      <c r="N30" s="13"/>
      <c r="O30" s="13"/>
      <c r="P30" s="13"/>
      <c r="Q30" s="13"/>
      <c r="R30" s="14"/>
      <c r="S30" s="11"/>
      <c r="T30" s="670"/>
      <c r="U30" s="672"/>
    </row>
    <row r="31" spans="1:21" ht="28.5" customHeight="1">
      <c r="A31" s="676" t="s">
        <v>164</v>
      </c>
      <c r="B31" s="676" t="s">
        <v>175</v>
      </c>
      <c r="C31" s="676" t="s">
        <v>166</v>
      </c>
      <c r="D31" s="676" t="s">
        <v>165</v>
      </c>
      <c r="E31" s="676" t="s">
        <v>156</v>
      </c>
      <c r="F31" s="677" t="s">
        <v>168</v>
      </c>
      <c r="G31" s="678"/>
      <c r="H31" s="678"/>
      <c r="I31" s="678"/>
      <c r="J31" s="678"/>
      <c r="K31" s="678"/>
      <c r="L31" s="678"/>
      <c r="M31" s="678"/>
      <c r="N31" s="678"/>
      <c r="O31" s="678"/>
      <c r="P31" s="678"/>
      <c r="Q31" s="679"/>
      <c r="R31" s="680" t="s">
        <v>26</v>
      </c>
      <c r="S31" s="660" t="s">
        <v>66</v>
      </c>
      <c r="T31" s="660" t="s">
        <v>67</v>
      </c>
      <c r="U31" s="660" t="s">
        <v>68</v>
      </c>
    </row>
    <row r="32" spans="1:21" ht="39" customHeight="1">
      <c r="A32" s="676"/>
      <c r="B32" s="676"/>
      <c r="C32" s="676"/>
      <c r="D32" s="676"/>
      <c r="E32" s="676"/>
      <c r="F32" s="42"/>
      <c r="G32" s="7" t="s">
        <v>55</v>
      </c>
      <c r="H32" s="8" t="s">
        <v>56</v>
      </c>
      <c r="I32" s="9" t="s">
        <v>57</v>
      </c>
      <c r="J32" s="9" t="s">
        <v>58</v>
      </c>
      <c r="K32" s="9" t="s">
        <v>59</v>
      </c>
      <c r="L32" s="8" t="s">
        <v>60</v>
      </c>
      <c r="M32" s="8" t="s">
        <v>61</v>
      </c>
      <c r="N32" s="8" t="s">
        <v>62</v>
      </c>
      <c r="O32" s="9" t="s">
        <v>63</v>
      </c>
      <c r="P32" s="9" t="s">
        <v>64</v>
      </c>
      <c r="Q32" s="43" t="s">
        <v>65</v>
      </c>
      <c r="R32" s="681"/>
      <c r="S32" s="661"/>
      <c r="T32" s="661"/>
      <c r="U32" s="661"/>
    </row>
    <row r="33" spans="1:21" ht="74.25" customHeight="1">
      <c r="A33" s="662" t="s">
        <v>205</v>
      </c>
      <c r="B33" s="663" t="s">
        <v>163</v>
      </c>
      <c r="C33" s="665"/>
      <c r="D33" s="37"/>
      <c r="E33" s="667"/>
      <c r="F33" s="11"/>
      <c r="G33" s="11"/>
      <c r="H33" s="16"/>
      <c r="I33" s="13"/>
      <c r="J33" s="13"/>
      <c r="K33" s="13"/>
      <c r="L33" s="13"/>
      <c r="M33" s="13"/>
      <c r="N33" s="13"/>
      <c r="O33" s="13"/>
      <c r="P33" s="17"/>
      <c r="Q33" s="13"/>
      <c r="R33" s="14"/>
      <c r="S33" s="11"/>
      <c r="T33" s="669"/>
      <c r="U33" s="671"/>
    </row>
    <row r="34" spans="1:21" ht="81.75" customHeight="1">
      <c r="A34" s="662"/>
      <c r="B34" s="664"/>
      <c r="C34" s="666"/>
      <c r="D34" s="38"/>
      <c r="E34" s="668"/>
      <c r="F34" s="11"/>
      <c r="G34" s="11"/>
      <c r="H34" s="12"/>
      <c r="I34" s="13"/>
      <c r="J34" s="13"/>
      <c r="K34" s="13"/>
      <c r="L34" s="13"/>
      <c r="M34" s="13"/>
      <c r="N34" s="13"/>
      <c r="O34" s="13"/>
      <c r="P34" s="13"/>
      <c r="Q34" s="13"/>
      <c r="R34" s="14"/>
      <c r="S34" s="11"/>
      <c r="T34" s="670"/>
      <c r="U34" s="672"/>
    </row>
    <row r="35" spans="1:21" ht="46.5" customHeight="1">
      <c r="A35" s="673" t="s">
        <v>188</v>
      </c>
      <c r="B35" s="674"/>
      <c r="C35" s="674"/>
      <c r="D35" s="674"/>
      <c r="E35" s="674"/>
      <c r="F35" s="674"/>
      <c r="G35" s="674"/>
      <c r="H35" s="674"/>
      <c r="I35" s="674"/>
      <c r="J35" s="674"/>
      <c r="K35" s="674"/>
      <c r="L35" s="674"/>
      <c r="M35" s="674"/>
      <c r="N35" s="674"/>
      <c r="O35" s="674"/>
      <c r="P35" s="674"/>
      <c r="Q35" s="674"/>
      <c r="R35" s="674"/>
      <c r="S35" s="674"/>
      <c r="T35" s="674"/>
      <c r="U35" s="675"/>
    </row>
    <row r="36" spans="1:21" ht="22.5" customHeight="1">
      <c r="A36" s="676" t="s">
        <v>164</v>
      </c>
      <c r="B36" s="676" t="s">
        <v>175</v>
      </c>
      <c r="C36" s="676" t="s">
        <v>166</v>
      </c>
      <c r="D36" s="676" t="s">
        <v>165</v>
      </c>
      <c r="E36" s="676" t="s">
        <v>156</v>
      </c>
      <c r="F36" s="677" t="s">
        <v>168</v>
      </c>
      <c r="G36" s="678"/>
      <c r="H36" s="678"/>
      <c r="I36" s="678"/>
      <c r="J36" s="678"/>
      <c r="K36" s="678"/>
      <c r="L36" s="678"/>
      <c r="M36" s="678"/>
      <c r="N36" s="678"/>
      <c r="O36" s="678"/>
      <c r="P36" s="678"/>
      <c r="Q36" s="679"/>
      <c r="R36" s="680" t="s">
        <v>26</v>
      </c>
      <c r="S36" s="660" t="s">
        <v>66</v>
      </c>
      <c r="T36" s="660" t="s">
        <v>67</v>
      </c>
      <c r="U36" s="660" t="s">
        <v>68</v>
      </c>
    </row>
    <row r="37" spans="1:21" ht="32.25" customHeight="1">
      <c r="A37" s="676"/>
      <c r="B37" s="676"/>
      <c r="C37" s="676"/>
      <c r="D37" s="676"/>
      <c r="E37" s="676"/>
      <c r="F37" s="42"/>
      <c r="G37" s="7" t="s">
        <v>55</v>
      </c>
      <c r="H37" s="8" t="s">
        <v>56</v>
      </c>
      <c r="I37" s="9" t="s">
        <v>57</v>
      </c>
      <c r="J37" s="9" t="s">
        <v>58</v>
      </c>
      <c r="K37" s="9" t="s">
        <v>59</v>
      </c>
      <c r="L37" s="8" t="s">
        <v>60</v>
      </c>
      <c r="M37" s="8" t="s">
        <v>61</v>
      </c>
      <c r="N37" s="8" t="s">
        <v>62</v>
      </c>
      <c r="O37" s="9" t="s">
        <v>63</v>
      </c>
      <c r="P37" s="9" t="s">
        <v>64</v>
      </c>
      <c r="Q37" s="43" t="s">
        <v>65</v>
      </c>
      <c r="R37" s="681"/>
      <c r="S37" s="661"/>
      <c r="T37" s="661"/>
      <c r="U37" s="661"/>
    </row>
    <row r="38" spans="1:21" ht="69.75" customHeight="1">
      <c r="A38" s="662" t="s">
        <v>206</v>
      </c>
      <c r="B38" s="663" t="s">
        <v>163</v>
      </c>
      <c r="C38" s="665"/>
      <c r="D38" s="37"/>
      <c r="E38" s="667"/>
      <c r="F38" s="11"/>
      <c r="G38" s="11"/>
      <c r="H38" s="16"/>
      <c r="I38" s="13"/>
      <c r="J38" s="13"/>
      <c r="K38" s="13"/>
      <c r="L38" s="13"/>
      <c r="M38" s="13"/>
      <c r="N38" s="13"/>
      <c r="O38" s="13"/>
      <c r="P38" s="17"/>
      <c r="Q38" s="13"/>
      <c r="R38" s="14"/>
      <c r="S38" s="11"/>
      <c r="T38" s="669"/>
      <c r="U38" s="671"/>
    </row>
    <row r="39" spans="1:21" ht="72.75" customHeight="1">
      <c r="A39" s="662"/>
      <c r="B39" s="664"/>
      <c r="C39" s="666"/>
      <c r="D39" s="38"/>
      <c r="E39" s="668"/>
      <c r="F39" s="11"/>
      <c r="G39" s="11"/>
      <c r="H39" s="12"/>
      <c r="I39" s="13"/>
      <c r="J39" s="13"/>
      <c r="K39" s="13"/>
      <c r="L39" s="13"/>
      <c r="M39" s="13"/>
      <c r="N39" s="13"/>
      <c r="O39" s="13"/>
      <c r="P39" s="13"/>
      <c r="Q39" s="13"/>
      <c r="R39" s="14"/>
      <c r="S39" s="11"/>
      <c r="T39" s="670"/>
      <c r="U39" s="672"/>
    </row>
    <row r="40" spans="1:21" ht="22.5" customHeight="1">
      <c r="A40" s="676" t="s">
        <v>164</v>
      </c>
      <c r="B40" s="676" t="s">
        <v>175</v>
      </c>
      <c r="C40" s="676" t="s">
        <v>166</v>
      </c>
      <c r="D40" s="676" t="s">
        <v>165</v>
      </c>
      <c r="E40" s="676" t="s">
        <v>156</v>
      </c>
      <c r="F40" s="677" t="s">
        <v>168</v>
      </c>
      <c r="G40" s="678"/>
      <c r="H40" s="678"/>
      <c r="I40" s="678"/>
      <c r="J40" s="678"/>
      <c r="K40" s="678"/>
      <c r="L40" s="678"/>
      <c r="M40" s="678"/>
      <c r="N40" s="678"/>
      <c r="O40" s="678"/>
      <c r="P40" s="678"/>
      <c r="Q40" s="679"/>
      <c r="R40" s="680" t="s">
        <v>26</v>
      </c>
      <c r="S40" s="660" t="s">
        <v>66</v>
      </c>
      <c r="T40" s="660" t="s">
        <v>67</v>
      </c>
      <c r="U40" s="660" t="s">
        <v>68</v>
      </c>
    </row>
    <row r="41" spans="1:21" ht="33" customHeight="1">
      <c r="A41" s="676"/>
      <c r="B41" s="676"/>
      <c r="C41" s="676"/>
      <c r="D41" s="676"/>
      <c r="E41" s="676"/>
      <c r="F41" s="42"/>
      <c r="G41" s="7" t="s">
        <v>55</v>
      </c>
      <c r="H41" s="8" t="s">
        <v>56</v>
      </c>
      <c r="I41" s="9" t="s">
        <v>57</v>
      </c>
      <c r="J41" s="9" t="s">
        <v>58</v>
      </c>
      <c r="K41" s="9" t="s">
        <v>59</v>
      </c>
      <c r="L41" s="8" t="s">
        <v>60</v>
      </c>
      <c r="M41" s="8" t="s">
        <v>61</v>
      </c>
      <c r="N41" s="8" t="s">
        <v>62</v>
      </c>
      <c r="O41" s="9" t="s">
        <v>63</v>
      </c>
      <c r="P41" s="9" t="s">
        <v>64</v>
      </c>
      <c r="Q41" s="43" t="s">
        <v>65</v>
      </c>
      <c r="R41" s="681"/>
      <c r="S41" s="661"/>
      <c r="T41" s="661"/>
      <c r="U41" s="661"/>
    </row>
    <row r="42" spans="1:21" ht="72.75" customHeight="1">
      <c r="A42" s="662" t="s">
        <v>207</v>
      </c>
      <c r="B42" s="663" t="s">
        <v>163</v>
      </c>
      <c r="C42" s="665"/>
      <c r="D42" s="37"/>
      <c r="E42" s="667"/>
      <c r="F42" s="11"/>
      <c r="G42" s="11"/>
      <c r="H42" s="16"/>
      <c r="I42" s="13"/>
      <c r="J42" s="13"/>
      <c r="K42" s="13"/>
      <c r="L42" s="13"/>
      <c r="M42" s="13"/>
      <c r="N42" s="13"/>
      <c r="O42" s="13"/>
      <c r="P42" s="17"/>
      <c r="Q42" s="13"/>
      <c r="R42" s="14"/>
      <c r="S42" s="11"/>
      <c r="T42" s="669"/>
      <c r="U42" s="671"/>
    </row>
    <row r="43" spans="1:21" ht="80.25" customHeight="1">
      <c r="A43" s="662"/>
      <c r="B43" s="664"/>
      <c r="C43" s="666"/>
      <c r="D43" s="38"/>
      <c r="E43" s="668"/>
      <c r="F43" s="11"/>
      <c r="G43" s="11"/>
      <c r="H43" s="12"/>
      <c r="I43" s="13"/>
      <c r="J43" s="13"/>
      <c r="K43" s="13"/>
      <c r="L43" s="13"/>
      <c r="M43" s="13"/>
      <c r="N43" s="13"/>
      <c r="O43" s="13"/>
      <c r="P43" s="13"/>
      <c r="Q43" s="13"/>
      <c r="R43" s="14"/>
      <c r="S43" s="11"/>
      <c r="T43" s="670"/>
      <c r="U43" s="672"/>
    </row>
    <row r="44" spans="1:21" ht="30.75" customHeight="1">
      <c r="A44" s="676" t="s">
        <v>164</v>
      </c>
      <c r="B44" s="676" t="s">
        <v>175</v>
      </c>
      <c r="C44" s="676" t="s">
        <v>166</v>
      </c>
      <c r="D44" s="676" t="s">
        <v>165</v>
      </c>
      <c r="E44" s="676" t="s">
        <v>156</v>
      </c>
      <c r="F44" s="677" t="s">
        <v>168</v>
      </c>
      <c r="G44" s="678"/>
      <c r="H44" s="678"/>
      <c r="I44" s="678"/>
      <c r="J44" s="678"/>
      <c r="K44" s="678"/>
      <c r="L44" s="678"/>
      <c r="M44" s="678"/>
      <c r="N44" s="678"/>
      <c r="O44" s="678"/>
      <c r="P44" s="678"/>
      <c r="Q44" s="679"/>
      <c r="R44" s="680" t="s">
        <v>26</v>
      </c>
      <c r="S44" s="660" t="s">
        <v>66</v>
      </c>
      <c r="T44" s="660" t="s">
        <v>67</v>
      </c>
      <c r="U44" s="660" t="s">
        <v>68</v>
      </c>
    </row>
    <row r="45" spans="1:21" ht="33.75" customHeight="1">
      <c r="A45" s="676"/>
      <c r="B45" s="676"/>
      <c r="C45" s="676"/>
      <c r="D45" s="676"/>
      <c r="E45" s="676"/>
      <c r="F45" s="42"/>
      <c r="G45" s="7" t="s">
        <v>55</v>
      </c>
      <c r="H45" s="8" t="s">
        <v>56</v>
      </c>
      <c r="I45" s="9" t="s">
        <v>57</v>
      </c>
      <c r="J45" s="9" t="s">
        <v>58</v>
      </c>
      <c r="K45" s="9" t="s">
        <v>59</v>
      </c>
      <c r="L45" s="8" t="s">
        <v>60</v>
      </c>
      <c r="M45" s="8" t="s">
        <v>61</v>
      </c>
      <c r="N45" s="8" t="s">
        <v>62</v>
      </c>
      <c r="O45" s="9" t="s">
        <v>63</v>
      </c>
      <c r="P45" s="9" t="s">
        <v>64</v>
      </c>
      <c r="Q45" s="43" t="s">
        <v>65</v>
      </c>
      <c r="R45" s="681"/>
      <c r="S45" s="661"/>
      <c r="T45" s="661"/>
      <c r="U45" s="661"/>
    </row>
    <row r="46" spans="1:21" ht="75.75" customHeight="1">
      <c r="A46" s="662" t="s">
        <v>208</v>
      </c>
      <c r="B46" s="663" t="s">
        <v>163</v>
      </c>
      <c r="C46" s="665"/>
      <c r="D46" s="37"/>
      <c r="E46" s="667"/>
      <c r="F46" s="11"/>
      <c r="G46" s="11"/>
      <c r="H46" s="16"/>
      <c r="I46" s="13"/>
      <c r="J46" s="13"/>
      <c r="K46" s="13"/>
      <c r="L46" s="13"/>
      <c r="M46" s="13"/>
      <c r="N46" s="13"/>
      <c r="O46" s="13"/>
      <c r="P46" s="17"/>
      <c r="Q46" s="13"/>
      <c r="R46" s="14"/>
      <c r="S46" s="11"/>
      <c r="T46" s="669"/>
      <c r="U46" s="671"/>
    </row>
    <row r="47" spans="1:21" ht="72.75" customHeight="1">
      <c r="A47" s="662"/>
      <c r="B47" s="664"/>
      <c r="C47" s="666"/>
      <c r="D47" s="38"/>
      <c r="E47" s="668"/>
      <c r="F47" s="11"/>
      <c r="G47" s="11"/>
      <c r="H47" s="12"/>
      <c r="I47" s="13"/>
      <c r="J47" s="13"/>
      <c r="K47" s="13"/>
      <c r="L47" s="13"/>
      <c r="M47" s="13"/>
      <c r="N47" s="13"/>
      <c r="O47" s="13"/>
      <c r="P47" s="13"/>
      <c r="Q47" s="13"/>
      <c r="R47" s="14"/>
      <c r="S47" s="11"/>
      <c r="T47" s="670"/>
      <c r="U47" s="672"/>
    </row>
    <row r="48" spans="1:21" ht="52.5" customHeight="1">
      <c r="A48" s="673" t="s">
        <v>189</v>
      </c>
      <c r="B48" s="674"/>
      <c r="C48" s="674"/>
      <c r="D48" s="674"/>
      <c r="E48" s="674"/>
      <c r="F48" s="674"/>
      <c r="G48" s="674"/>
      <c r="H48" s="674"/>
      <c r="I48" s="674"/>
      <c r="J48" s="674"/>
      <c r="K48" s="674"/>
      <c r="L48" s="674"/>
      <c r="M48" s="674"/>
      <c r="N48" s="674"/>
      <c r="O48" s="674"/>
      <c r="P48" s="674"/>
      <c r="Q48" s="674"/>
      <c r="R48" s="674"/>
      <c r="S48" s="674"/>
      <c r="T48" s="674"/>
      <c r="U48" s="675"/>
    </row>
    <row r="49" spans="1:21" ht="27" customHeight="1">
      <c r="A49" s="676" t="s">
        <v>164</v>
      </c>
      <c r="B49" s="676" t="s">
        <v>175</v>
      </c>
      <c r="C49" s="676" t="s">
        <v>166</v>
      </c>
      <c r="D49" s="676" t="s">
        <v>165</v>
      </c>
      <c r="E49" s="676" t="s">
        <v>156</v>
      </c>
      <c r="F49" s="677" t="s">
        <v>168</v>
      </c>
      <c r="G49" s="678"/>
      <c r="H49" s="678"/>
      <c r="I49" s="678"/>
      <c r="J49" s="678"/>
      <c r="K49" s="678"/>
      <c r="L49" s="678"/>
      <c r="M49" s="678"/>
      <c r="N49" s="678"/>
      <c r="O49" s="678"/>
      <c r="P49" s="678"/>
      <c r="Q49" s="679"/>
      <c r="R49" s="680" t="s">
        <v>26</v>
      </c>
      <c r="S49" s="660" t="s">
        <v>66</v>
      </c>
      <c r="T49" s="660" t="s">
        <v>67</v>
      </c>
      <c r="U49" s="660" t="s">
        <v>68</v>
      </c>
    </row>
    <row r="50" spans="1:21" ht="34.5" customHeight="1">
      <c r="A50" s="676"/>
      <c r="B50" s="676"/>
      <c r="C50" s="676"/>
      <c r="D50" s="676"/>
      <c r="E50" s="676"/>
      <c r="F50" s="42"/>
      <c r="G50" s="7" t="s">
        <v>55</v>
      </c>
      <c r="H50" s="8" t="s">
        <v>56</v>
      </c>
      <c r="I50" s="9" t="s">
        <v>57</v>
      </c>
      <c r="J50" s="9" t="s">
        <v>58</v>
      </c>
      <c r="K50" s="9" t="s">
        <v>59</v>
      </c>
      <c r="L50" s="8" t="s">
        <v>60</v>
      </c>
      <c r="M50" s="8" t="s">
        <v>61</v>
      </c>
      <c r="N50" s="8" t="s">
        <v>62</v>
      </c>
      <c r="O50" s="9" t="s">
        <v>63</v>
      </c>
      <c r="P50" s="9" t="s">
        <v>64</v>
      </c>
      <c r="Q50" s="43" t="s">
        <v>65</v>
      </c>
      <c r="R50" s="681"/>
      <c r="S50" s="661"/>
      <c r="T50" s="661"/>
      <c r="U50" s="661"/>
    </row>
    <row r="51" spans="1:21" ht="68.25" customHeight="1">
      <c r="A51" s="662" t="s">
        <v>209</v>
      </c>
      <c r="B51" s="663" t="s">
        <v>163</v>
      </c>
      <c r="C51" s="665"/>
      <c r="D51" s="37"/>
      <c r="E51" s="667"/>
      <c r="F51" s="11"/>
      <c r="G51" s="11"/>
      <c r="H51" s="16"/>
      <c r="I51" s="13"/>
      <c r="J51" s="13"/>
      <c r="K51" s="13"/>
      <c r="L51" s="13"/>
      <c r="M51" s="13"/>
      <c r="N51" s="13"/>
      <c r="O51" s="13"/>
      <c r="P51" s="17"/>
      <c r="Q51" s="13"/>
      <c r="R51" s="14"/>
      <c r="S51" s="11"/>
      <c r="T51" s="669"/>
      <c r="U51" s="671"/>
    </row>
    <row r="52" spans="1:21" ht="81.75" customHeight="1">
      <c r="A52" s="662"/>
      <c r="B52" s="664"/>
      <c r="C52" s="666"/>
      <c r="D52" s="38"/>
      <c r="E52" s="668"/>
      <c r="F52" s="11"/>
      <c r="G52" s="11"/>
      <c r="H52" s="12"/>
      <c r="I52" s="13"/>
      <c r="J52" s="13"/>
      <c r="K52" s="13"/>
      <c r="L52" s="13"/>
      <c r="M52" s="13"/>
      <c r="N52" s="13"/>
      <c r="O52" s="13"/>
      <c r="P52" s="13"/>
      <c r="Q52" s="13"/>
      <c r="R52" s="14"/>
      <c r="S52" s="11"/>
      <c r="T52" s="670"/>
      <c r="U52" s="672"/>
    </row>
    <row r="53" spans="1:21" ht="24.75" customHeight="1">
      <c r="A53" s="676" t="s">
        <v>164</v>
      </c>
      <c r="B53" s="676" t="s">
        <v>175</v>
      </c>
      <c r="C53" s="676" t="s">
        <v>166</v>
      </c>
      <c r="D53" s="676" t="s">
        <v>165</v>
      </c>
      <c r="E53" s="676" t="s">
        <v>156</v>
      </c>
      <c r="F53" s="677" t="s">
        <v>168</v>
      </c>
      <c r="G53" s="678"/>
      <c r="H53" s="678"/>
      <c r="I53" s="678"/>
      <c r="J53" s="678"/>
      <c r="K53" s="678"/>
      <c r="L53" s="678"/>
      <c r="M53" s="678"/>
      <c r="N53" s="678"/>
      <c r="O53" s="678"/>
      <c r="P53" s="678"/>
      <c r="Q53" s="679"/>
      <c r="R53" s="680" t="s">
        <v>26</v>
      </c>
      <c r="S53" s="660" t="s">
        <v>66</v>
      </c>
      <c r="T53" s="660" t="s">
        <v>67</v>
      </c>
      <c r="U53" s="660" t="s">
        <v>68</v>
      </c>
    </row>
    <row r="54" spans="1:21" ht="30.75" customHeight="1">
      <c r="A54" s="676"/>
      <c r="B54" s="676"/>
      <c r="C54" s="676"/>
      <c r="D54" s="676"/>
      <c r="E54" s="676"/>
      <c r="F54" s="42"/>
      <c r="G54" s="7" t="s">
        <v>55</v>
      </c>
      <c r="H54" s="8" t="s">
        <v>56</v>
      </c>
      <c r="I54" s="9" t="s">
        <v>57</v>
      </c>
      <c r="J54" s="9" t="s">
        <v>58</v>
      </c>
      <c r="K54" s="9" t="s">
        <v>59</v>
      </c>
      <c r="L54" s="8" t="s">
        <v>60</v>
      </c>
      <c r="M54" s="8" t="s">
        <v>61</v>
      </c>
      <c r="N54" s="8" t="s">
        <v>62</v>
      </c>
      <c r="O54" s="9" t="s">
        <v>63</v>
      </c>
      <c r="P54" s="9" t="s">
        <v>64</v>
      </c>
      <c r="Q54" s="43" t="s">
        <v>65</v>
      </c>
      <c r="R54" s="681"/>
      <c r="S54" s="661"/>
      <c r="T54" s="661"/>
      <c r="U54" s="661"/>
    </row>
    <row r="55" spans="1:21" ht="68.25" customHeight="1">
      <c r="A55" s="662" t="s">
        <v>210</v>
      </c>
      <c r="B55" s="663" t="s">
        <v>163</v>
      </c>
      <c r="C55" s="665"/>
      <c r="D55" s="37"/>
      <c r="E55" s="667"/>
      <c r="F55" s="11"/>
      <c r="G55" s="11"/>
      <c r="H55" s="16"/>
      <c r="I55" s="13"/>
      <c r="J55" s="13"/>
      <c r="K55" s="13"/>
      <c r="L55" s="13"/>
      <c r="M55" s="13"/>
      <c r="N55" s="13"/>
      <c r="O55" s="13"/>
      <c r="P55" s="17"/>
      <c r="Q55" s="13"/>
      <c r="R55" s="14"/>
      <c r="S55" s="11"/>
      <c r="T55" s="669"/>
      <c r="U55" s="671"/>
    </row>
    <row r="56" spans="1:21" ht="91.5" customHeight="1">
      <c r="A56" s="662"/>
      <c r="B56" s="664"/>
      <c r="C56" s="666"/>
      <c r="D56" s="38"/>
      <c r="E56" s="668"/>
      <c r="F56" s="11"/>
      <c r="G56" s="11"/>
      <c r="H56" s="12"/>
      <c r="I56" s="13"/>
      <c r="J56" s="13"/>
      <c r="K56" s="13"/>
      <c r="L56" s="13"/>
      <c r="M56" s="13"/>
      <c r="N56" s="13"/>
      <c r="O56" s="13"/>
      <c r="P56" s="13"/>
      <c r="Q56" s="13"/>
      <c r="R56" s="14"/>
      <c r="S56" s="11"/>
      <c r="T56" s="670"/>
      <c r="U56" s="672"/>
    </row>
    <row r="57" spans="1:21" ht="24" customHeight="1">
      <c r="A57" s="676" t="s">
        <v>164</v>
      </c>
      <c r="B57" s="676" t="s">
        <v>175</v>
      </c>
      <c r="C57" s="676" t="s">
        <v>166</v>
      </c>
      <c r="D57" s="676" t="s">
        <v>165</v>
      </c>
      <c r="E57" s="676" t="s">
        <v>156</v>
      </c>
      <c r="F57" s="677" t="s">
        <v>168</v>
      </c>
      <c r="G57" s="678"/>
      <c r="H57" s="678"/>
      <c r="I57" s="678"/>
      <c r="J57" s="678"/>
      <c r="K57" s="678"/>
      <c r="L57" s="678"/>
      <c r="M57" s="678"/>
      <c r="N57" s="678"/>
      <c r="O57" s="678"/>
      <c r="P57" s="678"/>
      <c r="Q57" s="679"/>
      <c r="R57" s="680" t="s">
        <v>26</v>
      </c>
      <c r="S57" s="660" t="s">
        <v>66</v>
      </c>
      <c r="T57" s="660" t="s">
        <v>67</v>
      </c>
      <c r="U57" s="660" t="s">
        <v>68</v>
      </c>
    </row>
    <row r="58" spans="1:21" ht="27" customHeight="1">
      <c r="A58" s="676"/>
      <c r="B58" s="676"/>
      <c r="C58" s="676"/>
      <c r="D58" s="676"/>
      <c r="E58" s="676"/>
      <c r="F58" s="42"/>
      <c r="G58" s="7" t="s">
        <v>55</v>
      </c>
      <c r="H58" s="8" t="s">
        <v>56</v>
      </c>
      <c r="I58" s="9" t="s">
        <v>57</v>
      </c>
      <c r="J58" s="9" t="s">
        <v>58</v>
      </c>
      <c r="K58" s="9" t="s">
        <v>59</v>
      </c>
      <c r="L58" s="8" t="s">
        <v>60</v>
      </c>
      <c r="M58" s="8" t="s">
        <v>61</v>
      </c>
      <c r="N58" s="8" t="s">
        <v>62</v>
      </c>
      <c r="O58" s="9" t="s">
        <v>63</v>
      </c>
      <c r="P58" s="9" t="s">
        <v>64</v>
      </c>
      <c r="Q58" s="43" t="s">
        <v>65</v>
      </c>
      <c r="R58" s="681"/>
      <c r="S58" s="661"/>
      <c r="T58" s="661"/>
      <c r="U58" s="661"/>
    </row>
    <row r="59" spans="1:21" ht="57.75" customHeight="1">
      <c r="A59" s="662" t="s">
        <v>211</v>
      </c>
      <c r="B59" s="663" t="s">
        <v>163</v>
      </c>
      <c r="C59" s="665"/>
      <c r="D59" s="37"/>
      <c r="E59" s="667"/>
      <c r="F59" s="11"/>
      <c r="G59" s="11"/>
      <c r="H59" s="16"/>
      <c r="I59" s="13"/>
      <c r="J59" s="13"/>
      <c r="K59" s="13"/>
      <c r="L59" s="13"/>
      <c r="M59" s="13"/>
      <c r="N59" s="13"/>
      <c r="O59" s="13"/>
      <c r="P59" s="17"/>
      <c r="Q59" s="13"/>
      <c r="R59" s="14"/>
      <c r="S59" s="11"/>
      <c r="T59" s="669"/>
      <c r="U59" s="671"/>
    </row>
    <row r="60" spans="1:21" ht="111.75" customHeight="1">
      <c r="A60" s="662"/>
      <c r="B60" s="664"/>
      <c r="C60" s="666"/>
      <c r="D60" s="38"/>
      <c r="E60" s="668"/>
      <c r="F60" s="11"/>
      <c r="G60" s="11"/>
      <c r="H60" s="12"/>
      <c r="I60" s="13"/>
      <c r="J60" s="13"/>
      <c r="K60" s="13"/>
      <c r="L60" s="13"/>
      <c r="M60" s="13"/>
      <c r="N60" s="13"/>
      <c r="O60" s="13"/>
      <c r="P60" s="13"/>
      <c r="Q60" s="13"/>
      <c r="R60" s="14"/>
      <c r="S60" s="11"/>
      <c r="T60" s="670"/>
      <c r="U60" s="672"/>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7" zoomScale="85" zoomScaleNormal="100" zoomScaleSheetLayoutView="85" workbookViewId="0">
      <selection activeCell="A12" sqref="A12:C12"/>
    </sheetView>
  </sheetViews>
  <sheetFormatPr baseColWidth="10" defaultColWidth="9.33203125" defaultRowHeight="13.2"/>
  <cols>
    <col min="1" max="1" width="51.33203125" style="91" customWidth="1"/>
    <col min="2" max="2" width="37.77734375" style="91" customWidth="1"/>
    <col min="3" max="3" width="49.109375" style="91" customWidth="1"/>
    <col min="4" max="16384" width="9.33203125" style="91"/>
  </cols>
  <sheetData>
    <row r="1" spans="1:3" ht="47.85" customHeight="1">
      <c r="A1" s="300" t="s">
        <v>390</v>
      </c>
      <c r="B1" s="301"/>
      <c r="C1" s="302"/>
    </row>
    <row r="2" spans="1:3" s="49" customFormat="1" ht="35.25" customHeight="1">
      <c r="A2" s="294" t="s">
        <v>9</v>
      </c>
      <c r="B2" s="295"/>
      <c r="C2" s="296"/>
    </row>
    <row r="3" spans="1:3" ht="37.65" customHeight="1">
      <c r="A3" s="297" t="s">
        <v>453</v>
      </c>
      <c r="B3" s="298"/>
      <c r="C3" s="299"/>
    </row>
    <row r="4" spans="1:3" s="49" customFormat="1" ht="35.25" customHeight="1">
      <c r="A4" s="294" t="s">
        <v>10</v>
      </c>
      <c r="B4" s="295"/>
      <c r="C4" s="296"/>
    </row>
    <row r="5" spans="1:3" ht="51" customHeight="1">
      <c r="A5" s="297" t="s">
        <v>454</v>
      </c>
      <c r="B5" s="298"/>
      <c r="C5" s="299"/>
    </row>
    <row r="6" spans="1:3" s="49" customFormat="1" ht="35.25" customHeight="1">
      <c r="A6" s="294" t="s">
        <v>11</v>
      </c>
      <c r="B6" s="295"/>
      <c r="C6" s="296"/>
    </row>
    <row r="7" spans="1:3" ht="252.75" customHeight="1">
      <c r="A7" s="306" t="s">
        <v>444</v>
      </c>
      <c r="B7" s="307"/>
      <c r="C7" s="308"/>
    </row>
    <row r="8" spans="1:3" s="49" customFormat="1" ht="35.25" customHeight="1">
      <c r="A8" s="247" t="s">
        <v>12</v>
      </c>
      <c r="B8" s="248"/>
      <c r="C8" s="249"/>
    </row>
    <row r="9" spans="1:3" ht="32.4" customHeight="1">
      <c r="A9" s="93" t="s">
        <v>13</v>
      </c>
      <c r="B9" s="93" t="s">
        <v>14</v>
      </c>
      <c r="C9" s="93" t="s">
        <v>15</v>
      </c>
    </row>
    <row r="10" spans="1:3" ht="153.75" customHeight="1">
      <c r="A10" s="92" t="s">
        <v>453</v>
      </c>
      <c r="B10" s="92" t="s">
        <v>454</v>
      </c>
      <c r="C10" s="15" t="s">
        <v>583</v>
      </c>
    </row>
    <row r="11" spans="1:3" s="49" customFormat="1" ht="35.25" customHeight="1">
      <c r="A11" s="247" t="s">
        <v>16</v>
      </c>
      <c r="B11" s="248"/>
      <c r="C11" s="249"/>
    </row>
    <row r="12" spans="1:3" ht="63" customHeight="1">
      <c r="A12" s="303" t="s">
        <v>455</v>
      </c>
      <c r="B12" s="304"/>
      <c r="C12" s="30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3.2"/>
  <cols>
    <col min="1" max="1" width="4.33203125" customWidth="1"/>
    <col min="4" max="4" width="19.6640625" customWidth="1"/>
    <col min="5" max="5" width="20.44140625" customWidth="1"/>
    <col min="6" max="6" width="16.6640625" customWidth="1"/>
    <col min="7" max="7" width="15.109375" customWidth="1"/>
    <col min="8" max="8" width="14.77734375" customWidth="1"/>
    <col min="9" max="9" width="17.6640625" customWidth="1"/>
  </cols>
  <sheetData>
    <row r="2" spans="2:9" ht="18" customHeight="1"/>
    <row r="3" spans="2:9" ht="15" customHeight="1"/>
    <row r="4" spans="2:9" ht="34.5" customHeight="1">
      <c r="B4" s="730" t="s">
        <v>38</v>
      </c>
      <c r="C4" s="731"/>
      <c r="D4" s="731"/>
      <c r="E4" s="731"/>
      <c r="F4" s="731"/>
      <c r="G4" s="731"/>
      <c r="H4" s="731"/>
      <c r="I4" s="731"/>
    </row>
    <row r="5" spans="2:9" ht="19.5" customHeight="1">
      <c r="B5" s="732" t="s">
        <v>363</v>
      </c>
      <c r="C5" s="733"/>
      <c r="D5" s="733"/>
      <c r="E5" s="733"/>
      <c r="F5" s="733"/>
      <c r="G5" s="733"/>
      <c r="H5" s="733"/>
      <c r="I5" s="733"/>
    </row>
    <row r="6" spans="2:9" ht="31.5" customHeight="1">
      <c r="B6" s="734" t="s">
        <v>39</v>
      </c>
      <c r="C6" s="735"/>
      <c r="D6" s="736" t="e">
        <f>#REF!</f>
        <v>#REF!</v>
      </c>
      <c r="E6" s="737"/>
      <c r="F6" s="734" t="s">
        <v>42</v>
      </c>
      <c r="G6" s="738"/>
      <c r="H6" s="739"/>
      <c r="I6" s="739"/>
    </row>
    <row r="7" spans="2:9" ht="54" customHeight="1">
      <c r="B7" s="719" t="s">
        <v>40</v>
      </c>
      <c r="C7" s="720"/>
      <c r="D7" s="721" t="s">
        <v>361</v>
      </c>
      <c r="E7" s="722"/>
      <c r="F7" s="719" t="s">
        <v>43</v>
      </c>
      <c r="G7" s="723"/>
      <c r="H7" s="724" t="s">
        <v>359</v>
      </c>
      <c r="I7" s="724"/>
    </row>
    <row r="8" spans="2:9" ht="41.25" customHeight="1">
      <c r="B8" s="725" t="s">
        <v>41</v>
      </c>
      <c r="C8" s="726"/>
      <c r="D8" s="727" t="s">
        <v>183</v>
      </c>
      <c r="E8" s="728"/>
      <c r="F8" s="725" t="s">
        <v>44</v>
      </c>
      <c r="G8" s="729"/>
      <c r="H8" s="724" t="s">
        <v>359</v>
      </c>
      <c r="I8" s="724"/>
    </row>
    <row r="9" spans="2:9">
      <c r="B9" s="740" t="s">
        <v>89</v>
      </c>
      <c r="C9" s="740"/>
      <c r="D9" s="740"/>
      <c r="E9" s="740"/>
      <c r="F9" s="740"/>
      <c r="G9" s="740"/>
      <c r="H9" s="740"/>
      <c r="I9" s="740"/>
    </row>
    <row r="10" spans="2:9" ht="68.25" customHeight="1">
      <c r="B10" s="741" t="s">
        <v>90</v>
      </c>
      <c r="C10" s="741"/>
      <c r="D10" s="724" t="e">
        <f>#REF!</f>
        <v>#REF!</v>
      </c>
      <c r="E10" s="742"/>
      <c r="F10" s="741" t="s">
        <v>91</v>
      </c>
      <c r="G10" s="741"/>
      <c r="H10" s="743" t="e">
        <f>#REF!</f>
        <v>#REF!</v>
      </c>
      <c r="I10" s="744"/>
    </row>
    <row r="11" spans="2:9" ht="54" customHeight="1">
      <c r="B11" s="741" t="s">
        <v>92</v>
      </c>
      <c r="C11" s="741"/>
      <c r="D11" s="724" t="e">
        <f>#REF!</f>
        <v>#REF!</v>
      </c>
      <c r="E11" s="742"/>
      <c r="F11" s="741" t="s">
        <v>94</v>
      </c>
      <c r="G11" s="741"/>
      <c r="H11" s="743" t="e">
        <f>#REF!</f>
        <v>#REF!</v>
      </c>
      <c r="I11" s="744"/>
    </row>
    <row r="12" spans="2:9" ht="126" customHeight="1">
      <c r="B12" s="748" t="s">
        <v>95</v>
      </c>
      <c r="C12" s="748"/>
      <c r="D12" s="749" t="e">
        <f>#REF!</f>
        <v>#REF!</v>
      </c>
      <c r="E12" s="749"/>
      <c r="F12" s="741" t="s">
        <v>96</v>
      </c>
      <c r="G12" s="741"/>
      <c r="H12" s="743" t="e">
        <f>#REF!</f>
        <v>#REF!</v>
      </c>
      <c r="I12" s="744"/>
    </row>
    <row r="13" spans="2:9" ht="15" customHeight="1">
      <c r="B13" s="750" t="s">
        <v>143</v>
      </c>
      <c r="C13" s="751"/>
      <c r="D13" s="751"/>
      <c r="E13" s="751"/>
      <c r="F13" s="751"/>
      <c r="G13" s="751"/>
      <c r="H13" s="751"/>
      <c r="I13" s="752"/>
    </row>
    <row r="14" spans="2:9">
      <c r="B14" s="746" t="s">
        <v>45</v>
      </c>
      <c r="C14" s="746"/>
      <c r="D14" s="746"/>
      <c r="E14" s="746"/>
      <c r="F14" s="746"/>
      <c r="G14" s="746"/>
      <c r="H14" s="746"/>
      <c r="I14" s="746"/>
    </row>
    <row r="15" spans="2:9">
      <c r="B15" s="745" t="str">
        <f>CALENDARIZACION!B17</f>
        <v>Regulación, Control y Seguimiento de la Seguridad Pública</v>
      </c>
      <c r="C15" s="745"/>
      <c r="D15" s="745"/>
      <c r="E15" s="745"/>
      <c r="F15" s="745"/>
      <c r="G15" s="745"/>
      <c r="H15" s="745"/>
      <c r="I15" s="745"/>
    </row>
    <row r="16" spans="2:9">
      <c r="B16" s="746" t="s">
        <v>48</v>
      </c>
      <c r="C16" s="746"/>
      <c r="D16" s="746"/>
      <c r="E16" s="746"/>
      <c r="F16" s="746"/>
      <c r="G16" s="746"/>
      <c r="H16" s="746"/>
      <c r="I16" s="746"/>
    </row>
    <row r="17" spans="2:9" ht="12.75" customHeight="1">
      <c r="B17" s="724" t="str">
        <f>CALENDARIZACION!C17</f>
        <v>PARCSSP. Porcentaje de acciones de regulación, control y seguimiento de seguridad pública.</v>
      </c>
      <c r="C17" s="724"/>
      <c r="D17" s="724"/>
      <c r="E17" s="724"/>
      <c r="F17" s="724"/>
      <c r="G17" s="724"/>
      <c r="H17" s="724"/>
      <c r="I17" s="724"/>
    </row>
    <row r="18" spans="2:9" ht="18.75" customHeight="1">
      <c r="B18" s="733" t="s">
        <v>144</v>
      </c>
      <c r="C18" s="733"/>
      <c r="D18" s="733"/>
      <c r="E18" s="733"/>
      <c r="F18" s="733"/>
      <c r="G18" s="733"/>
      <c r="H18" s="733"/>
      <c r="I18" s="733"/>
    </row>
    <row r="19" spans="2:9">
      <c r="B19" s="747" t="s">
        <v>102</v>
      </c>
      <c r="C19" s="747"/>
      <c r="D19" s="747"/>
      <c r="E19" s="747"/>
      <c r="F19" s="747"/>
      <c r="G19" s="747"/>
      <c r="H19" s="747"/>
      <c r="I19" s="747"/>
    </row>
    <row r="20" spans="2:9">
      <c r="B20" s="724" t="str">
        <f>CALENDARIZACION!E17</f>
        <v>PARCSSP=(PARCSSPP/PARCSSPR)*100%</v>
      </c>
      <c r="C20" s="724"/>
      <c r="D20" s="724"/>
      <c r="E20" s="724"/>
      <c r="F20" s="724"/>
      <c r="G20" s="724"/>
      <c r="H20" s="724"/>
      <c r="I20" s="724"/>
    </row>
    <row r="21" spans="2:9">
      <c r="B21" s="747" t="s">
        <v>104</v>
      </c>
      <c r="C21" s="747"/>
      <c r="D21" s="747"/>
      <c r="E21" s="747"/>
      <c r="F21" s="747"/>
      <c r="G21" s="747"/>
      <c r="H21" s="747"/>
      <c r="I21" s="747"/>
    </row>
    <row r="22" spans="2:9" ht="28.5" customHeight="1">
      <c r="B22" s="762" t="s">
        <v>105</v>
      </c>
      <c r="C22" s="763"/>
      <c r="D22" s="764" t="s">
        <v>106</v>
      </c>
      <c r="E22" s="764"/>
      <c r="F22" s="763" t="s">
        <v>107</v>
      </c>
      <c r="G22" s="763"/>
      <c r="H22" s="765" t="s">
        <v>142</v>
      </c>
      <c r="I22" s="765"/>
    </row>
    <row r="23" spans="2:9" ht="75.75" customHeight="1">
      <c r="B23" s="753"/>
      <c r="C23" s="753"/>
      <c r="D23" s="753" t="str">
        <f>CALENDARIZACION!D17</f>
        <v>PARCSSPP. Porcentaje de acciones de regulación, control y seguiomiento de seguridad pública Programadas</v>
      </c>
      <c r="E23" s="753"/>
      <c r="F23" s="766"/>
      <c r="G23" s="767"/>
      <c r="H23" s="768" t="e">
        <f>#REF!</f>
        <v>#REF!</v>
      </c>
      <c r="I23" s="769"/>
    </row>
    <row r="24" spans="2:9" ht="101.25" customHeight="1">
      <c r="B24" s="753"/>
      <c r="C24" s="753"/>
      <c r="D24" s="753" t="str">
        <f>CALENDARIZACION!D18</f>
        <v>PARCSSPR. Porcentaje de acciones de regulación, control y seguiomiento de seguridad pública Realizadas</v>
      </c>
      <c r="E24" s="753"/>
      <c r="F24" s="754"/>
      <c r="G24" s="755"/>
      <c r="H24" s="770"/>
      <c r="I24" s="771"/>
    </row>
    <row r="25" spans="2:9" ht="21.75" customHeight="1">
      <c r="B25" s="756" t="s">
        <v>145</v>
      </c>
      <c r="C25" s="756"/>
      <c r="D25" s="756"/>
      <c r="E25" s="756"/>
      <c r="F25" s="756"/>
      <c r="G25" s="756"/>
      <c r="H25" s="756"/>
      <c r="I25" s="756"/>
    </row>
    <row r="26" spans="2:9" ht="12.75" customHeight="1">
      <c r="B26" s="757" t="s">
        <v>28</v>
      </c>
      <c r="C26" s="758"/>
      <c r="D26" s="759" t="s">
        <v>46</v>
      </c>
      <c r="E26" s="760"/>
      <c r="F26" s="757" t="s">
        <v>47</v>
      </c>
      <c r="G26" s="761"/>
      <c r="H26" s="761"/>
      <c r="I26" s="761"/>
    </row>
    <row r="27" spans="2:9" ht="15.75" customHeight="1">
      <c r="B27" s="788" t="s">
        <v>99</v>
      </c>
      <c r="C27" s="789"/>
      <c r="D27" s="790" t="s">
        <v>97</v>
      </c>
      <c r="E27" s="791"/>
      <c r="F27" s="790" t="s">
        <v>126</v>
      </c>
      <c r="G27" s="792"/>
      <c r="H27" s="792"/>
      <c r="I27" s="791"/>
    </row>
    <row r="28" spans="2:9" ht="18" customHeight="1">
      <c r="B28" s="734" t="s">
        <v>127</v>
      </c>
      <c r="C28" s="738"/>
      <c r="D28" s="738"/>
      <c r="E28" s="793"/>
      <c r="F28" s="794" t="s">
        <v>130</v>
      </c>
      <c r="G28" s="795"/>
      <c r="H28" s="795"/>
      <c r="I28" s="795"/>
    </row>
    <row r="29" spans="2:9" ht="18" customHeight="1">
      <c r="B29" s="796" t="s">
        <v>108</v>
      </c>
      <c r="C29" s="797"/>
      <c r="D29" s="797"/>
      <c r="E29" s="798"/>
      <c r="F29" s="799" t="s">
        <v>201</v>
      </c>
      <c r="G29" s="749"/>
      <c r="H29" s="749"/>
      <c r="I29" s="800"/>
    </row>
    <row r="30" spans="2:9" ht="13.5" customHeight="1">
      <c r="B30" s="772" t="s">
        <v>82</v>
      </c>
      <c r="C30" s="773"/>
      <c r="D30" s="773"/>
      <c r="E30" s="774"/>
      <c r="F30" s="775" t="s">
        <v>131</v>
      </c>
      <c r="G30" s="776"/>
      <c r="H30" s="776"/>
      <c r="I30" s="776"/>
    </row>
    <row r="31" spans="2:9" ht="15.75" customHeight="1">
      <c r="B31" s="777" t="s">
        <v>109</v>
      </c>
      <c r="C31" s="778"/>
      <c r="D31" s="778"/>
      <c r="E31" s="779"/>
      <c r="F31" s="780" t="s">
        <v>110</v>
      </c>
      <c r="G31" s="781"/>
      <c r="H31" s="781"/>
      <c r="I31" s="782"/>
    </row>
    <row r="32" spans="2:9" ht="15.75" customHeight="1">
      <c r="B32" s="783" t="s">
        <v>148</v>
      </c>
      <c r="C32" s="784"/>
      <c r="D32" s="784"/>
      <c r="E32" s="784"/>
      <c r="F32" s="784"/>
      <c r="G32" s="784"/>
      <c r="H32" s="784"/>
      <c r="I32" s="785"/>
    </row>
    <row r="33" spans="2:9" ht="14.25" customHeight="1">
      <c r="B33" s="786" t="s">
        <v>113</v>
      </c>
      <c r="C33" s="773"/>
      <c r="D33" s="773"/>
      <c r="E33" s="787"/>
      <c r="F33" s="776" t="s">
        <v>114</v>
      </c>
      <c r="G33" s="776"/>
      <c r="H33" s="776"/>
      <c r="I33" s="776"/>
    </row>
    <row r="34" spans="2:9" ht="13.5" customHeight="1">
      <c r="B34" s="816" t="s">
        <v>151</v>
      </c>
      <c r="C34" s="817"/>
      <c r="D34" s="818">
        <f>CALENDARIZACION!R17</f>
        <v>11</v>
      </c>
      <c r="E34" s="819"/>
      <c r="F34" s="820" t="s">
        <v>115</v>
      </c>
      <c r="G34" s="821"/>
      <c r="H34" s="822" t="s">
        <v>116</v>
      </c>
      <c r="I34" s="822"/>
    </row>
    <row r="35" spans="2:9">
      <c r="B35" s="816" t="s">
        <v>117</v>
      </c>
      <c r="C35" s="817"/>
      <c r="D35" s="823" t="s">
        <v>112</v>
      </c>
      <c r="E35" s="824"/>
      <c r="F35" s="805" t="s">
        <v>118</v>
      </c>
      <c r="G35" s="806"/>
      <c r="H35" s="825" t="s">
        <v>119</v>
      </c>
      <c r="I35" s="825"/>
    </row>
    <row r="36" spans="2:9">
      <c r="B36" s="801" t="s">
        <v>49</v>
      </c>
      <c r="C36" s="802"/>
      <c r="D36" s="803" t="s">
        <v>199</v>
      </c>
      <c r="E36" s="804"/>
      <c r="F36" s="805" t="s">
        <v>120</v>
      </c>
      <c r="G36" s="806"/>
      <c r="H36" s="807" t="s">
        <v>121</v>
      </c>
      <c r="I36" s="807"/>
    </row>
    <row r="37" spans="2:9">
      <c r="B37" s="808" t="s">
        <v>122</v>
      </c>
      <c r="C37" s="809"/>
      <c r="D37" s="809"/>
      <c r="E37" s="809"/>
      <c r="F37" s="809"/>
      <c r="G37" s="809"/>
      <c r="H37" s="809"/>
      <c r="I37" s="809"/>
    </row>
    <row r="38" spans="2:9">
      <c r="B38" s="810" t="s">
        <v>197</v>
      </c>
      <c r="C38" s="811"/>
      <c r="D38" s="811"/>
      <c r="E38" s="812"/>
      <c r="F38" s="813" t="s">
        <v>50</v>
      </c>
      <c r="G38" s="814"/>
      <c r="H38" s="815" t="s">
        <v>146</v>
      </c>
      <c r="I38" s="815"/>
    </row>
    <row r="39" spans="2:9">
      <c r="B39" s="829">
        <f>CALENDARIZACION!H17</f>
        <v>1</v>
      </c>
      <c r="C39" s="829"/>
      <c r="D39" s="829"/>
      <c r="E39" s="829"/>
      <c r="F39" s="830">
        <v>2026</v>
      </c>
      <c r="G39" s="830"/>
      <c r="H39" s="831" t="s">
        <v>112</v>
      </c>
      <c r="I39" s="831"/>
    </row>
    <row r="40" spans="2:9">
      <c r="B40" s="832" t="s">
        <v>149</v>
      </c>
      <c r="C40" s="833"/>
      <c r="D40" s="833"/>
      <c r="E40" s="833"/>
      <c r="F40" s="833"/>
      <c r="G40" s="833"/>
      <c r="H40" s="833"/>
      <c r="I40" s="834"/>
    </row>
    <row r="41" spans="2:9" ht="32.4">
      <c r="B41" s="725" t="s">
        <v>123</v>
      </c>
      <c r="C41" s="729"/>
      <c r="D41" s="53" t="s">
        <v>150</v>
      </c>
      <c r="E41" s="54" t="s">
        <v>85</v>
      </c>
      <c r="F41" s="835" t="s">
        <v>86</v>
      </c>
      <c r="G41" s="836"/>
      <c r="H41" s="55" t="s">
        <v>75</v>
      </c>
      <c r="I41" s="55" t="s">
        <v>76</v>
      </c>
    </row>
    <row r="42" spans="2:9">
      <c r="B42" s="770" t="s">
        <v>4</v>
      </c>
      <c r="C42" s="826"/>
      <c r="D42" s="46"/>
      <c r="E42" s="25">
        <v>0</v>
      </c>
      <c r="F42" s="350"/>
      <c r="G42" s="350"/>
      <c r="H42" s="20">
        <v>46027</v>
      </c>
      <c r="I42" s="20">
        <v>46386</v>
      </c>
    </row>
    <row r="43" spans="2:9">
      <c r="B43" s="827" t="s">
        <v>5</v>
      </c>
      <c r="C43" s="754"/>
      <c r="D43" s="46">
        <f>'COMP ACT EXTEMPORANEAS'!K12</f>
        <v>15</v>
      </c>
      <c r="E43" s="25">
        <v>0</v>
      </c>
      <c r="F43" s="350">
        <f>'COMP ACT EXTEMPORANEAS'!K13</f>
        <v>12</v>
      </c>
      <c r="G43" s="350"/>
      <c r="H43" s="20"/>
      <c r="I43" s="20"/>
    </row>
    <row r="44" spans="2:9">
      <c r="B44" s="828" t="s">
        <v>133</v>
      </c>
      <c r="C44" s="754"/>
      <c r="D44" s="46"/>
      <c r="E44" s="25">
        <v>0</v>
      </c>
      <c r="F44" s="350"/>
      <c r="G44" s="350"/>
      <c r="H44" s="20"/>
      <c r="I44" s="20"/>
    </row>
    <row r="45" spans="2:9">
      <c r="B45" s="843" t="s">
        <v>6</v>
      </c>
      <c r="C45" s="844"/>
      <c r="D45" s="47"/>
      <c r="E45" s="26">
        <v>0</v>
      </c>
      <c r="F45" s="845"/>
      <c r="G45" s="845"/>
      <c r="H45" s="20"/>
      <c r="I45" s="20"/>
    </row>
    <row r="46" spans="2:9">
      <c r="B46" s="454" t="s">
        <v>362</v>
      </c>
      <c r="C46" s="454"/>
      <c r="D46" s="29">
        <f>'COMP ACT EXTEMPORANEAS'!S12</f>
        <v>15</v>
      </c>
      <c r="E46" s="29">
        <v>0</v>
      </c>
      <c r="F46" s="846">
        <f>'COMP ACT EXTEMPORANEAS'!R13</f>
        <v>12</v>
      </c>
      <c r="G46" s="846"/>
      <c r="H46" s="27" t="s">
        <v>152</v>
      </c>
      <c r="I46" s="28">
        <f>'COMP ACT EXTEMPORANEAS'!U12</f>
        <v>0.8</v>
      </c>
    </row>
    <row r="47" spans="2:9">
      <c r="B47" s="847"/>
      <c r="C47" s="320"/>
    </row>
    <row r="49" spans="1:12" ht="22.5" customHeight="1">
      <c r="B49" s="848" t="s">
        <v>164</v>
      </c>
      <c r="C49" s="849"/>
      <c r="D49" s="850" t="s">
        <v>52</v>
      </c>
      <c r="E49" s="850"/>
      <c r="F49" s="850" t="s">
        <v>158</v>
      </c>
      <c r="G49" s="850"/>
      <c r="H49" s="850"/>
      <c r="I49" s="850"/>
    </row>
    <row r="50" spans="1:12" ht="39" customHeight="1">
      <c r="B50" s="837" t="str">
        <f>D8</f>
        <v>AE1</v>
      </c>
      <c r="C50" s="838"/>
      <c r="D50" s="841" t="str">
        <f>CALENDARIZACION!B17</f>
        <v>Regulación, Control y Seguimiento de la Seguridad Pública</v>
      </c>
      <c r="E50" s="841"/>
      <c r="F50" s="31" t="s">
        <v>159</v>
      </c>
      <c r="G50" s="32" t="s">
        <v>160</v>
      </c>
      <c r="H50" s="31" t="s">
        <v>67</v>
      </c>
      <c r="I50" s="30" t="s">
        <v>68</v>
      </c>
      <c r="L50" s="52"/>
    </row>
    <row r="51" spans="1:12" ht="18.75" customHeight="1">
      <c r="B51" s="839"/>
      <c r="C51" s="840"/>
      <c r="D51" s="841"/>
      <c r="E51" s="841"/>
      <c r="F51" s="33">
        <f>'COMP ACT EXTEMPORANEAS'!R12</f>
        <v>15</v>
      </c>
      <c r="G51" s="34">
        <f>'COMP ACT EXTEMPORANEAS'!R13</f>
        <v>12</v>
      </c>
      <c r="H51" s="33">
        <f>CALENDARIZACION!T17</f>
        <v>10</v>
      </c>
      <c r="I51" s="35">
        <f>'COMP ACT EXTEMPORANEAS'!U12</f>
        <v>0.8</v>
      </c>
    </row>
    <row r="52" spans="1:12" ht="206.25" customHeight="1">
      <c r="B52" s="355"/>
      <c r="C52" s="355"/>
      <c r="D52" s="355"/>
      <c r="E52" s="355"/>
      <c r="F52" s="842"/>
      <c r="G52" s="842"/>
      <c r="H52" s="842"/>
      <c r="I52" s="842"/>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3.2"/>
  <cols>
    <col min="1" max="1" width="4.33203125" customWidth="1"/>
    <col min="4" max="4" width="19.6640625" customWidth="1"/>
    <col min="5" max="5" width="20.44140625" customWidth="1"/>
    <col min="6" max="6" width="16.6640625" customWidth="1"/>
    <col min="7" max="7" width="15.109375" customWidth="1"/>
    <col min="8" max="8" width="14.77734375" customWidth="1"/>
    <col min="9" max="9" width="17.6640625" customWidth="1"/>
  </cols>
  <sheetData>
    <row r="2" spans="2:9" ht="18" customHeight="1"/>
    <row r="3" spans="2:9" ht="15" customHeight="1"/>
    <row r="4" spans="2:9" ht="34.5" customHeight="1">
      <c r="B4" s="730" t="s">
        <v>38</v>
      </c>
      <c r="C4" s="731"/>
      <c r="D4" s="731"/>
      <c r="E4" s="731"/>
      <c r="F4" s="731"/>
      <c r="G4" s="731"/>
      <c r="H4" s="731"/>
      <c r="I4" s="731"/>
    </row>
    <row r="5" spans="2:9" ht="19.5" customHeight="1">
      <c r="B5" s="732" t="s">
        <v>363</v>
      </c>
      <c r="C5" s="733"/>
      <c r="D5" s="733"/>
      <c r="E5" s="733"/>
      <c r="F5" s="733"/>
      <c r="G5" s="733"/>
      <c r="H5" s="733"/>
      <c r="I5" s="733"/>
    </row>
    <row r="6" spans="2:9" ht="31.5" customHeight="1">
      <c r="B6" s="734" t="s">
        <v>39</v>
      </c>
      <c r="C6" s="735"/>
      <c r="D6" s="736" t="e">
        <f>#REF!</f>
        <v>#REF!</v>
      </c>
      <c r="E6" s="737"/>
      <c r="F6" s="734" t="s">
        <v>42</v>
      </c>
      <c r="G6" s="738"/>
      <c r="H6" s="739"/>
      <c r="I6" s="739"/>
    </row>
    <row r="7" spans="2:9" ht="54" customHeight="1">
      <c r="B7" s="719" t="s">
        <v>40</v>
      </c>
      <c r="C7" s="720"/>
      <c r="D7" s="721" t="s">
        <v>361</v>
      </c>
      <c r="E7" s="722"/>
      <c r="F7" s="719" t="s">
        <v>43</v>
      </c>
      <c r="G7" s="723"/>
      <c r="H7" s="724" t="s">
        <v>359</v>
      </c>
      <c r="I7" s="724"/>
    </row>
    <row r="8" spans="2:9" ht="41.25" customHeight="1">
      <c r="B8" s="725" t="s">
        <v>41</v>
      </c>
      <c r="C8" s="726"/>
      <c r="D8" s="727" t="s">
        <v>183</v>
      </c>
      <c r="E8" s="728"/>
      <c r="F8" s="725" t="s">
        <v>44</v>
      </c>
      <c r="G8" s="729"/>
      <c r="H8" s="724" t="s">
        <v>359</v>
      </c>
      <c r="I8" s="724"/>
    </row>
    <row r="9" spans="2:9">
      <c r="B9" s="740" t="s">
        <v>89</v>
      </c>
      <c r="C9" s="740"/>
      <c r="D9" s="740"/>
      <c r="E9" s="740"/>
      <c r="F9" s="740"/>
      <c r="G9" s="740"/>
      <c r="H9" s="740"/>
      <c r="I9" s="740"/>
    </row>
    <row r="10" spans="2:9" ht="68.25" customHeight="1">
      <c r="B10" s="741" t="s">
        <v>90</v>
      </c>
      <c r="C10" s="741"/>
      <c r="D10" s="724" t="e">
        <f>#REF!</f>
        <v>#REF!</v>
      </c>
      <c r="E10" s="742"/>
      <c r="F10" s="741" t="s">
        <v>91</v>
      </c>
      <c r="G10" s="741"/>
      <c r="H10" s="743" t="e">
        <f>#REF!</f>
        <v>#REF!</v>
      </c>
      <c r="I10" s="744"/>
    </row>
    <row r="11" spans="2:9" ht="54" customHeight="1">
      <c r="B11" s="741" t="s">
        <v>92</v>
      </c>
      <c r="C11" s="741"/>
      <c r="D11" s="724" t="e">
        <f>#REF!</f>
        <v>#REF!</v>
      </c>
      <c r="E11" s="742"/>
      <c r="F11" s="741" t="s">
        <v>94</v>
      </c>
      <c r="G11" s="741"/>
      <c r="H11" s="743" t="e">
        <f>#REF!</f>
        <v>#REF!</v>
      </c>
      <c r="I11" s="744"/>
    </row>
    <row r="12" spans="2:9" ht="126" customHeight="1">
      <c r="B12" s="748" t="s">
        <v>95</v>
      </c>
      <c r="C12" s="748"/>
      <c r="D12" s="749" t="e">
        <f>#REF!</f>
        <v>#REF!</v>
      </c>
      <c r="E12" s="749"/>
      <c r="F12" s="741" t="s">
        <v>96</v>
      </c>
      <c r="G12" s="741"/>
      <c r="H12" s="743" t="e">
        <f>#REF!</f>
        <v>#REF!</v>
      </c>
      <c r="I12" s="744"/>
    </row>
    <row r="13" spans="2:9" ht="15" customHeight="1">
      <c r="B13" s="750" t="s">
        <v>143</v>
      </c>
      <c r="C13" s="751"/>
      <c r="D13" s="751"/>
      <c r="E13" s="751"/>
      <c r="F13" s="751"/>
      <c r="G13" s="751"/>
      <c r="H13" s="751"/>
      <c r="I13" s="752"/>
    </row>
    <row r="14" spans="2:9">
      <c r="B14" s="746" t="s">
        <v>45</v>
      </c>
      <c r="C14" s="746"/>
      <c r="D14" s="746"/>
      <c r="E14" s="746"/>
      <c r="F14" s="746"/>
      <c r="G14" s="746"/>
      <c r="H14" s="746"/>
      <c r="I14" s="746"/>
    </row>
    <row r="15" spans="2:9">
      <c r="B15" s="745" t="str">
        <f>CALENDARIZACION!B17</f>
        <v>Regulación, Control y Seguimiento de la Seguridad Pública</v>
      </c>
      <c r="C15" s="745"/>
      <c r="D15" s="745"/>
      <c r="E15" s="745"/>
      <c r="F15" s="745"/>
      <c r="G15" s="745"/>
      <c r="H15" s="745"/>
      <c r="I15" s="745"/>
    </row>
    <row r="16" spans="2:9">
      <c r="B16" s="746" t="s">
        <v>48</v>
      </c>
      <c r="C16" s="746"/>
      <c r="D16" s="746"/>
      <c r="E16" s="746"/>
      <c r="F16" s="746"/>
      <c r="G16" s="746"/>
      <c r="H16" s="746"/>
      <c r="I16" s="746"/>
    </row>
    <row r="17" spans="2:9" ht="12.75" customHeight="1">
      <c r="B17" s="724" t="str">
        <f>CALENDARIZACION!C17</f>
        <v>PARCSSP. Porcentaje de acciones de regulación, control y seguimiento de seguridad pública.</v>
      </c>
      <c r="C17" s="724"/>
      <c r="D17" s="724"/>
      <c r="E17" s="724"/>
      <c r="F17" s="724"/>
      <c r="G17" s="724"/>
      <c r="H17" s="724"/>
      <c r="I17" s="724"/>
    </row>
    <row r="18" spans="2:9" ht="18.75" customHeight="1">
      <c r="B18" s="733" t="s">
        <v>144</v>
      </c>
      <c r="C18" s="733"/>
      <c r="D18" s="733"/>
      <c r="E18" s="733"/>
      <c r="F18" s="733"/>
      <c r="G18" s="733"/>
      <c r="H18" s="733"/>
      <c r="I18" s="733"/>
    </row>
    <row r="19" spans="2:9">
      <c r="B19" s="747" t="s">
        <v>102</v>
      </c>
      <c r="C19" s="747"/>
      <c r="D19" s="747"/>
      <c r="E19" s="747"/>
      <c r="F19" s="747"/>
      <c r="G19" s="747"/>
      <c r="H19" s="747"/>
      <c r="I19" s="747"/>
    </row>
    <row r="20" spans="2:9">
      <c r="B20" s="724" t="str">
        <f>CALENDARIZACION!E17</f>
        <v>PARCSSP=(PARCSSPP/PARCSSPR)*100%</v>
      </c>
      <c r="C20" s="724"/>
      <c r="D20" s="724"/>
      <c r="E20" s="724"/>
      <c r="F20" s="724"/>
      <c r="G20" s="724"/>
      <c r="H20" s="724"/>
      <c r="I20" s="724"/>
    </row>
    <row r="21" spans="2:9">
      <c r="B21" s="747" t="s">
        <v>104</v>
      </c>
      <c r="C21" s="747"/>
      <c r="D21" s="747"/>
      <c r="E21" s="747"/>
      <c r="F21" s="747"/>
      <c r="G21" s="747"/>
      <c r="H21" s="747"/>
      <c r="I21" s="747"/>
    </row>
    <row r="22" spans="2:9" ht="28.5" customHeight="1">
      <c r="B22" s="762" t="s">
        <v>105</v>
      </c>
      <c r="C22" s="763"/>
      <c r="D22" s="764" t="s">
        <v>106</v>
      </c>
      <c r="E22" s="764"/>
      <c r="F22" s="763" t="s">
        <v>107</v>
      </c>
      <c r="G22" s="763"/>
      <c r="H22" s="765" t="s">
        <v>142</v>
      </c>
      <c r="I22" s="765"/>
    </row>
    <row r="23" spans="2:9" ht="75.75" customHeight="1">
      <c r="B23" s="753"/>
      <c r="C23" s="753"/>
      <c r="D23" s="753" t="str">
        <f>CALENDARIZACION!D17</f>
        <v>PARCSSPP. Porcentaje de acciones de regulación, control y seguiomiento de seguridad pública Programadas</v>
      </c>
      <c r="E23" s="753"/>
      <c r="F23" s="766"/>
      <c r="G23" s="767"/>
      <c r="H23" s="768" t="e">
        <f>#REF!</f>
        <v>#REF!</v>
      </c>
      <c r="I23" s="769"/>
    </row>
    <row r="24" spans="2:9" ht="101.25" customHeight="1">
      <c r="B24" s="753"/>
      <c r="C24" s="753"/>
      <c r="D24" s="753" t="str">
        <f>CALENDARIZACION!D18</f>
        <v>PARCSSPR. Porcentaje de acciones de regulación, control y seguiomiento de seguridad pública Realizadas</v>
      </c>
      <c r="E24" s="753"/>
      <c r="F24" s="754"/>
      <c r="G24" s="755"/>
      <c r="H24" s="770"/>
      <c r="I24" s="771"/>
    </row>
    <row r="25" spans="2:9" ht="21.75" customHeight="1">
      <c r="B25" s="756" t="s">
        <v>145</v>
      </c>
      <c r="C25" s="756"/>
      <c r="D25" s="756"/>
      <c r="E25" s="756"/>
      <c r="F25" s="756"/>
      <c r="G25" s="756"/>
      <c r="H25" s="756"/>
      <c r="I25" s="756"/>
    </row>
    <row r="26" spans="2:9" ht="12.75" customHeight="1">
      <c r="B26" s="757" t="s">
        <v>28</v>
      </c>
      <c r="C26" s="758"/>
      <c r="D26" s="759" t="s">
        <v>46</v>
      </c>
      <c r="E26" s="760"/>
      <c r="F26" s="757" t="s">
        <v>47</v>
      </c>
      <c r="G26" s="761"/>
      <c r="H26" s="761"/>
      <c r="I26" s="761"/>
    </row>
    <row r="27" spans="2:9" ht="15.75" customHeight="1">
      <c r="B27" s="788" t="s">
        <v>99</v>
      </c>
      <c r="C27" s="789"/>
      <c r="D27" s="790" t="s">
        <v>97</v>
      </c>
      <c r="E27" s="791"/>
      <c r="F27" s="790" t="s">
        <v>126</v>
      </c>
      <c r="G27" s="792"/>
      <c r="H27" s="792"/>
      <c r="I27" s="791"/>
    </row>
    <row r="28" spans="2:9" ht="18" customHeight="1">
      <c r="B28" s="734" t="s">
        <v>127</v>
      </c>
      <c r="C28" s="738"/>
      <c r="D28" s="738"/>
      <c r="E28" s="793"/>
      <c r="F28" s="794" t="s">
        <v>130</v>
      </c>
      <c r="G28" s="795"/>
      <c r="H28" s="795"/>
      <c r="I28" s="795"/>
    </row>
    <row r="29" spans="2:9" ht="18" customHeight="1">
      <c r="B29" s="796" t="s">
        <v>108</v>
      </c>
      <c r="C29" s="797"/>
      <c r="D29" s="797"/>
      <c r="E29" s="798"/>
      <c r="F29" s="799" t="s">
        <v>201</v>
      </c>
      <c r="G29" s="749"/>
      <c r="H29" s="749"/>
      <c r="I29" s="800"/>
    </row>
    <row r="30" spans="2:9" ht="13.5" customHeight="1">
      <c r="B30" s="772" t="s">
        <v>82</v>
      </c>
      <c r="C30" s="773"/>
      <c r="D30" s="773"/>
      <c r="E30" s="774"/>
      <c r="F30" s="775" t="s">
        <v>131</v>
      </c>
      <c r="G30" s="776"/>
      <c r="H30" s="776"/>
      <c r="I30" s="776"/>
    </row>
    <row r="31" spans="2:9" ht="15.75" customHeight="1">
      <c r="B31" s="777" t="s">
        <v>109</v>
      </c>
      <c r="C31" s="778"/>
      <c r="D31" s="778"/>
      <c r="E31" s="779"/>
      <c r="F31" s="780" t="s">
        <v>110</v>
      </c>
      <c r="G31" s="781"/>
      <c r="H31" s="781"/>
      <c r="I31" s="782"/>
    </row>
    <row r="32" spans="2:9" ht="15.75" customHeight="1">
      <c r="B32" s="783" t="s">
        <v>148</v>
      </c>
      <c r="C32" s="784"/>
      <c r="D32" s="784"/>
      <c r="E32" s="784"/>
      <c r="F32" s="784"/>
      <c r="G32" s="784"/>
      <c r="H32" s="784"/>
      <c r="I32" s="785"/>
    </row>
    <row r="33" spans="2:9" ht="14.25" customHeight="1">
      <c r="B33" s="786" t="s">
        <v>113</v>
      </c>
      <c r="C33" s="773"/>
      <c r="D33" s="773"/>
      <c r="E33" s="787"/>
      <c r="F33" s="776" t="s">
        <v>114</v>
      </c>
      <c r="G33" s="776"/>
      <c r="H33" s="776"/>
      <c r="I33" s="776"/>
    </row>
    <row r="34" spans="2:9" ht="13.5" customHeight="1">
      <c r="B34" s="816" t="s">
        <v>151</v>
      </c>
      <c r="C34" s="817"/>
      <c r="D34" s="818">
        <f>CALENDARIZACION!R17</f>
        <v>11</v>
      </c>
      <c r="E34" s="819"/>
      <c r="F34" s="820" t="s">
        <v>115</v>
      </c>
      <c r="G34" s="821"/>
      <c r="H34" s="822" t="s">
        <v>116</v>
      </c>
      <c r="I34" s="822"/>
    </row>
    <row r="35" spans="2:9">
      <c r="B35" s="816" t="s">
        <v>117</v>
      </c>
      <c r="C35" s="817"/>
      <c r="D35" s="823" t="s">
        <v>112</v>
      </c>
      <c r="E35" s="824"/>
      <c r="F35" s="805" t="s">
        <v>118</v>
      </c>
      <c r="G35" s="806"/>
      <c r="H35" s="825" t="s">
        <v>119</v>
      </c>
      <c r="I35" s="825"/>
    </row>
    <row r="36" spans="2:9">
      <c r="B36" s="801" t="s">
        <v>49</v>
      </c>
      <c r="C36" s="802"/>
      <c r="D36" s="803" t="s">
        <v>199</v>
      </c>
      <c r="E36" s="804"/>
      <c r="F36" s="805" t="s">
        <v>120</v>
      </c>
      <c r="G36" s="806"/>
      <c r="H36" s="807" t="s">
        <v>121</v>
      </c>
      <c r="I36" s="807"/>
    </row>
    <row r="37" spans="2:9">
      <c r="B37" s="808" t="s">
        <v>122</v>
      </c>
      <c r="C37" s="809"/>
      <c r="D37" s="809"/>
      <c r="E37" s="809"/>
      <c r="F37" s="809"/>
      <c r="G37" s="809"/>
      <c r="H37" s="809"/>
      <c r="I37" s="809"/>
    </row>
    <row r="38" spans="2:9">
      <c r="B38" s="810" t="s">
        <v>197</v>
      </c>
      <c r="C38" s="811"/>
      <c r="D38" s="811"/>
      <c r="E38" s="812"/>
      <c r="F38" s="813" t="s">
        <v>50</v>
      </c>
      <c r="G38" s="814"/>
      <c r="H38" s="815" t="s">
        <v>146</v>
      </c>
      <c r="I38" s="815"/>
    </row>
    <row r="39" spans="2:9">
      <c r="B39" s="829">
        <f>CALENDARIZACION!H17</f>
        <v>1</v>
      </c>
      <c r="C39" s="829"/>
      <c r="D39" s="829"/>
      <c r="E39" s="829"/>
      <c r="F39" s="830">
        <v>2026</v>
      </c>
      <c r="G39" s="830"/>
      <c r="H39" s="831" t="s">
        <v>112</v>
      </c>
      <c r="I39" s="831"/>
    </row>
    <row r="40" spans="2:9">
      <c r="B40" s="832" t="s">
        <v>149</v>
      </c>
      <c r="C40" s="833"/>
      <c r="D40" s="833"/>
      <c r="E40" s="833"/>
      <c r="F40" s="833"/>
      <c r="G40" s="833"/>
      <c r="H40" s="833"/>
      <c r="I40" s="834"/>
    </row>
    <row r="41" spans="2:9" ht="32.4">
      <c r="B41" s="725" t="s">
        <v>123</v>
      </c>
      <c r="C41" s="729"/>
      <c r="D41" s="53" t="s">
        <v>150</v>
      </c>
      <c r="E41" s="54" t="s">
        <v>85</v>
      </c>
      <c r="F41" s="835" t="s">
        <v>86</v>
      </c>
      <c r="G41" s="836"/>
      <c r="H41" s="55" t="s">
        <v>75</v>
      </c>
      <c r="I41" s="55" t="s">
        <v>76</v>
      </c>
    </row>
    <row r="42" spans="2:9">
      <c r="B42" s="770" t="s">
        <v>4</v>
      </c>
      <c r="C42" s="826"/>
      <c r="D42" s="46"/>
      <c r="E42" s="25">
        <v>0</v>
      </c>
      <c r="F42" s="350"/>
      <c r="G42" s="350"/>
      <c r="H42" s="20">
        <v>46027</v>
      </c>
      <c r="I42" s="20">
        <v>46386</v>
      </c>
    </row>
    <row r="43" spans="2:9">
      <c r="B43" s="827" t="s">
        <v>5</v>
      </c>
      <c r="C43" s="754"/>
      <c r="D43" s="46">
        <f>'COMP ACT EXTEMPORANEAS'!K12</f>
        <v>15</v>
      </c>
      <c r="E43" s="25">
        <v>0</v>
      </c>
      <c r="F43" s="350">
        <f>'COMP ACT EXTEMPORANEAS'!K13</f>
        <v>12</v>
      </c>
      <c r="G43" s="350"/>
      <c r="H43" s="20"/>
      <c r="I43" s="20"/>
    </row>
    <row r="44" spans="2:9">
      <c r="B44" s="828" t="s">
        <v>133</v>
      </c>
      <c r="C44" s="754"/>
      <c r="D44" s="46"/>
      <c r="E44" s="25">
        <v>0</v>
      </c>
      <c r="F44" s="350"/>
      <c r="G44" s="350"/>
      <c r="H44" s="20"/>
      <c r="I44" s="20"/>
    </row>
    <row r="45" spans="2:9">
      <c r="B45" s="843" t="s">
        <v>6</v>
      </c>
      <c r="C45" s="844"/>
      <c r="D45" s="47"/>
      <c r="E45" s="26">
        <v>0</v>
      </c>
      <c r="F45" s="845"/>
      <c r="G45" s="845"/>
      <c r="H45" s="20"/>
      <c r="I45" s="20"/>
    </row>
    <row r="46" spans="2:9">
      <c r="B46" s="454" t="s">
        <v>362</v>
      </c>
      <c r="C46" s="454"/>
      <c r="D46" s="29">
        <f>'COMP ACT EXTEMPORANEAS'!S12</f>
        <v>15</v>
      </c>
      <c r="E46" s="29">
        <v>0</v>
      </c>
      <c r="F46" s="846">
        <f>'COMP ACT EXTEMPORANEAS'!R13</f>
        <v>12</v>
      </c>
      <c r="G46" s="846"/>
      <c r="H46" s="27" t="s">
        <v>152</v>
      </c>
      <c r="I46" s="28">
        <f>'COMP ACT EXTEMPORANEAS'!U12</f>
        <v>0.8</v>
      </c>
    </row>
    <row r="47" spans="2:9">
      <c r="B47" s="847"/>
      <c r="C47" s="320"/>
    </row>
    <row r="49" spans="1:12" ht="22.5" customHeight="1">
      <c r="B49" s="848" t="s">
        <v>164</v>
      </c>
      <c r="C49" s="849"/>
      <c r="D49" s="850" t="s">
        <v>52</v>
      </c>
      <c r="E49" s="850"/>
      <c r="F49" s="850" t="s">
        <v>158</v>
      </c>
      <c r="G49" s="850"/>
      <c r="H49" s="850"/>
      <c r="I49" s="850"/>
    </row>
    <row r="50" spans="1:12" ht="39" customHeight="1">
      <c r="B50" s="837" t="str">
        <f>D8</f>
        <v>AE1</v>
      </c>
      <c r="C50" s="838"/>
      <c r="D50" s="841" t="str">
        <f>CALENDARIZACION!B17</f>
        <v>Regulación, Control y Seguimiento de la Seguridad Pública</v>
      </c>
      <c r="E50" s="841"/>
      <c r="F50" s="31" t="s">
        <v>159</v>
      </c>
      <c r="G50" s="32" t="s">
        <v>160</v>
      </c>
      <c r="H50" s="31" t="s">
        <v>67</v>
      </c>
      <c r="I50" s="30" t="s">
        <v>68</v>
      </c>
      <c r="L50" s="52"/>
    </row>
    <row r="51" spans="1:12" ht="18.75" customHeight="1">
      <c r="B51" s="839"/>
      <c r="C51" s="840"/>
      <c r="D51" s="841"/>
      <c r="E51" s="841"/>
      <c r="F51" s="33">
        <f>'COMP ACT EXTEMPORANEAS'!R12</f>
        <v>15</v>
      </c>
      <c r="G51" s="34">
        <f>'COMP ACT EXTEMPORANEAS'!R13</f>
        <v>12</v>
      </c>
      <c r="H51" s="33">
        <f>CALENDARIZACION!T17</f>
        <v>10</v>
      </c>
      <c r="I51" s="35">
        <f>'COMP ACT EXTEMPORANEAS'!U12</f>
        <v>0.8</v>
      </c>
    </row>
    <row r="52" spans="1:12" ht="206.25" customHeight="1">
      <c r="B52" s="355"/>
      <c r="C52" s="355"/>
      <c r="D52" s="355"/>
      <c r="E52" s="355"/>
      <c r="F52" s="842"/>
      <c r="G52" s="842"/>
      <c r="H52" s="842"/>
      <c r="I52" s="842"/>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E6" sqref="E6"/>
    </sheetView>
  </sheetViews>
  <sheetFormatPr baseColWidth="10" defaultColWidth="9.33203125" defaultRowHeight="13.2"/>
  <cols>
    <col min="1" max="1" width="28.6640625" customWidth="1"/>
    <col min="2" max="2" width="24.33203125" customWidth="1"/>
    <col min="3" max="3" width="25.77734375" customWidth="1"/>
    <col min="4" max="4" width="32.44140625" customWidth="1"/>
  </cols>
  <sheetData>
    <row r="1" spans="1:4" ht="38.25" customHeight="1">
      <c r="A1" s="309" t="s">
        <v>333</v>
      </c>
      <c r="B1" s="310"/>
      <c r="C1" s="310"/>
      <c r="D1" s="311"/>
    </row>
    <row r="2" spans="1:4" ht="27.75" customHeight="1">
      <c r="A2" s="312" t="s">
        <v>391</v>
      </c>
      <c r="B2" s="313"/>
      <c r="C2" s="313"/>
      <c r="D2" s="314"/>
    </row>
    <row r="3" spans="1:4" ht="39" customHeight="1">
      <c r="A3" s="300" t="s">
        <v>8</v>
      </c>
      <c r="B3" s="315"/>
      <c r="C3" s="315"/>
      <c r="D3" s="316"/>
    </row>
    <row r="4" spans="1:4" ht="28.65" customHeight="1">
      <c r="A4" s="4" t="s">
        <v>0</v>
      </c>
      <c r="B4" s="4" t="s">
        <v>1</v>
      </c>
      <c r="C4" s="4" t="s">
        <v>2</v>
      </c>
      <c r="D4" s="4" t="s">
        <v>3</v>
      </c>
    </row>
    <row r="5" spans="1:4" ht="28.65" customHeight="1">
      <c r="A5" s="317" t="s">
        <v>456</v>
      </c>
      <c r="B5" s="317" t="s">
        <v>457</v>
      </c>
      <c r="C5" s="317" t="s">
        <v>458</v>
      </c>
      <c r="D5" s="317" t="s">
        <v>459</v>
      </c>
    </row>
    <row r="6" spans="1:4" ht="28.65" customHeight="1">
      <c r="A6" s="318"/>
      <c r="B6" s="318"/>
      <c r="C6" s="318"/>
      <c r="D6" s="318"/>
    </row>
    <row r="7" spans="1:4" ht="28.65" customHeight="1">
      <c r="A7" s="318"/>
      <c r="B7" s="318"/>
      <c r="C7" s="318"/>
      <c r="D7" s="318"/>
    </row>
    <row r="8" spans="1:4" ht="143.25" customHeight="1">
      <c r="A8" s="319"/>
      <c r="B8" s="319"/>
      <c r="C8" s="319"/>
      <c r="D8" s="319"/>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55" zoomScaleNormal="85" zoomScaleSheetLayoutView="55" workbookViewId="0">
      <selection activeCell="A3" sqref="A3:P8"/>
    </sheetView>
  </sheetViews>
  <sheetFormatPr baseColWidth="10" defaultColWidth="9.33203125" defaultRowHeight="13.2"/>
  <cols>
    <col min="1" max="1" width="27.44140625" customWidth="1"/>
    <col min="2" max="2" width="8.77734375" customWidth="1"/>
    <col min="3" max="3" width="1.44140625" customWidth="1"/>
    <col min="4" max="4" width="8.77734375" customWidth="1"/>
    <col min="5" max="5" width="6" customWidth="1"/>
    <col min="6" max="6" width="31.109375" customWidth="1"/>
    <col min="7" max="7" width="8.77734375" customWidth="1"/>
    <col min="8" max="8" width="11.109375" customWidth="1"/>
    <col min="9" max="9" width="16.6640625" customWidth="1"/>
    <col min="10" max="10" width="27.44140625" customWidth="1"/>
    <col min="11" max="11" width="8.77734375" customWidth="1"/>
    <col min="12" max="12" width="3.44140625" customWidth="1"/>
  </cols>
  <sheetData>
    <row r="1" spans="1:16" ht="54.75" customHeight="1">
      <c r="A1" s="222" t="s">
        <v>7</v>
      </c>
      <c r="B1" s="222"/>
      <c r="C1" s="222"/>
      <c r="D1" s="222"/>
      <c r="E1" s="222"/>
      <c r="F1" s="222"/>
      <c r="G1" s="222"/>
      <c r="H1" s="222"/>
      <c r="I1" s="222"/>
      <c r="J1" s="222"/>
      <c r="K1" s="222"/>
      <c r="L1" s="222"/>
      <c r="M1" s="222"/>
      <c r="N1" s="222"/>
      <c r="O1" s="222"/>
      <c r="P1" s="222"/>
    </row>
    <row r="2" spans="1:16" ht="27.75" customHeight="1">
      <c r="A2" s="321" t="s">
        <v>334</v>
      </c>
      <c r="B2" s="321"/>
      <c r="C2" s="321"/>
      <c r="D2" s="321"/>
      <c r="E2" s="321"/>
      <c r="F2" s="321"/>
      <c r="G2" s="321"/>
      <c r="H2" s="321"/>
      <c r="I2" s="321"/>
      <c r="J2" s="321"/>
      <c r="K2" s="321"/>
      <c r="L2" s="321"/>
      <c r="M2" s="321"/>
      <c r="N2" s="321"/>
      <c r="O2" s="321"/>
      <c r="P2" s="321"/>
    </row>
    <row r="3" spans="1:16" ht="408.9" customHeight="1">
      <c r="A3" s="320"/>
      <c r="B3" s="320"/>
      <c r="C3" s="320"/>
      <c r="D3" s="320"/>
      <c r="E3" s="320"/>
      <c r="F3" s="320"/>
      <c r="G3" s="320"/>
      <c r="H3" s="320"/>
      <c r="I3" s="320"/>
      <c r="J3" s="320"/>
      <c r="K3" s="320"/>
      <c r="L3" s="320"/>
      <c r="M3" s="320"/>
      <c r="N3" s="320"/>
      <c r="O3" s="320"/>
      <c r="P3" s="320"/>
    </row>
    <row r="4" spans="1:16">
      <c r="A4" s="320"/>
      <c r="B4" s="320"/>
      <c r="C4" s="320"/>
      <c r="D4" s="320"/>
      <c r="E4" s="320"/>
      <c r="F4" s="320"/>
      <c r="G4" s="320"/>
      <c r="H4" s="320"/>
      <c r="I4" s="320"/>
      <c r="J4" s="320"/>
      <c r="K4" s="320"/>
      <c r="L4" s="320"/>
      <c r="M4" s="320"/>
      <c r="N4" s="320"/>
      <c r="O4" s="320"/>
      <c r="P4" s="320"/>
    </row>
    <row r="5" spans="1:16">
      <c r="A5" s="320"/>
      <c r="B5" s="320"/>
      <c r="C5" s="320"/>
      <c r="D5" s="320"/>
      <c r="E5" s="320"/>
      <c r="F5" s="320"/>
      <c r="G5" s="320"/>
      <c r="H5" s="320"/>
      <c r="I5" s="320"/>
      <c r="J5" s="320"/>
      <c r="K5" s="320"/>
      <c r="L5" s="320"/>
      <c r="M5" s="320"/>
      <c r="N5" s="320"/>
      <c r="O5" s="320"/>
      <c r="P5" s="320"/>
    </row>
    <row r="6" spans="1:16">
      <c r="A6" s="320"/>
      <c r="B6" s="320"/>
      <c r="C6" s="320"/>
      <c r="D6" s="320"/>
      <c r="E6" s="320"/>
      <c r="F6" s="320"/>
      <c r="G6" s="320"/>
      <c r="H6" s="320"/>
      <c r="I6" s="320"/>
      <c r="J6" s="320"/>
      <c r="K6" s="320"/>
      <c r="L6" s="320"/>
      <c r="M6" s="320"/>
      <c r="N6" s="320"/>
      <c r="O6" s="320"/>
      <c r="P6" s="320"/>
    </row>
    <row r="7" spans="1:16">
      <c r="A7" s="320"/>
      <c r="B7" s="320"/>
      <c r="C7" s="320"/>
      <c r="D7" s="320"/>
      <c r="E7" s="320"/>
      <c r="F7" s="320"/>
      <c r="G7" s="320"/>
      <c r="H7" s="320"/>
      <c r="I7" s="320"/>
      <c r="J7" s="320"/>
      <c r="K7" s="320"/>
      <c r="L7" s="320"/>
      <c r="M7" s="320"/>
      <c r="N7" s="320"/>
      <c r="O7" s="320"/>
      <c r="P7" s="320"/>
    </row>
    <row r="8" spans="1:16">
      <c r="A8" s="320"/>
      <c r="B8" s="320"/>
      <c r="C8" s="320"/>
      <c r="D8" s="320"/>
      <c r="E8" s="320"/>
      <c r="F8" s="320"/>
      <c r="G8" s="320"/>
      <c r="H8" s="320"/>
      <c r="I8" s="320"/>
      <c r="J8" s="320"/>
      <c r="K8" s="320"/>
      <c r="L8" s="320"/>
      <c r="M8" s="320"/>
      <c r="N8" s="320"/>
      <c r="O8" s="320"/>
      <c r="P8" s="320"/>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S26" sqref="S26"/>
    </sheetView>
  </sheetViews>
  <sheetFormatPr baseColWidth="10" defaultColWidth="9.33203125" defaultRowHeight="13.2"/>
  <cols>
    <col min="1" max="1" width="28.109375" customWidth="1"/>
    <col min="2" max="2" width="1.33203125" customWidth="1"/>
    <col min="3" max="3" width="8" customWidth="1"/>
    <col min="4" max="4" width="1.109375" customWidth="1"/>
    <col min="5" max="5" width="8" customWidth="1"/>
    <col min="6" max="6" width="28.44140625" customWidth="1"/>
    <col min="7" max="8" width="9.33203125" customWidth="1"/>
    <col min="9" max="9" width="9.44140625" customWidth="1"/>
    <col min="10" max="10" width="20.109375" customWidth="1"/>
    <col min="11" max="11" width="9.33203125" customWidth="1"/>
    <col min="12" max="12" width="17.109375" customWidth="1"/>
    <col min="13" max="13" width="9.33203125" customWidth="1"/>
    <col min="14" max="14" width="2.6640625" customWidth="1"/>
  </cols>
  <sheetData>
    <row r="1" spans="1:16" ht="48" customHeight="1">
      <c r="A1" s="221" t="s">
        <v>336</v>
      </c>
      <c r="B1" s="222"/>
      <c r="C1" s="222"/>
      <c r="D1" s="222"/>
      <c r="E1" s="222"/>
      <c r="F1" s="222"/>
      <c r="G1" s="222"/>
      <c r="H1" s="222"/>
      <c r="I1" s="222"/>
      <c r="J1" s="222"/>
      <c r="K1" s="222"/>
      <c r="L1" s="222"/>
      <c r="M1" s="222"/>
      <c r="N1" s="222"/>
      <c r="O1" s="222"/>
      <c r="P1" s="222"/>
    </row>
    <row r="2" spans="1:16" ht="22.5" customHeight="1">
      <c r="A2" s="322" t="s">
        <v>335</v>
      </c>
      <c r="B2" s="321"/>
      <c r="C2" s="321"/>
      <c r="D2" s="321"/>
      <c r="E2" s="321"/>
      <c r="F2" s="321"/>
      <c r="G2" s="321"/>
      <c r="H2" s="321"/>
      <c r="I2" s="321"/>
      <c r="J2" s="321"/>
      <c r="K2" s="321"/>
      <c r="L2" s="321"/>
      <c r="M2" s="321"/>
      <c r="N2" s="321"/>
      <c r="O2" s="321"/>
      <c r="P2" s="321"/>
    </row>
    <row r="3" spans="1:16">
      <c r="A3" s="320"/>
      <c r="B3" s="320"/>
      <c r="C3" s="320"/>
      <c r="D3" s="320"/>
      <c r="E3" s="320"/>
      <c r="F3" s="320"/>
      <c r="G3" s="320"/>
      <c r="H3" s="320"/>
      <c r="I3" s="320"/>
      <c r="J3" s="320"/>
      <c r="K3" s="320"/>
      <c r="L3" s="320"/>
      <c r="M3" s="320"/>
      <c r="N3" s="320"/>
      <c r="O3" s="320"/>
      <c r="P3" s="320"/>
    </row>
    <row r="4" spans="1:16">
      <c r="A4" s="320"/>
      <c r="B4" s="320"/>
      <c r="C4" s="320"/>
      <c r="D4" s="320"/>
      <c r="E4" s="320"/>
      <c r="F4" s="320"/>
      <c r="G4" s="320"/>
      <c r="H4" s="320"/>
      <c r="I4" s="320"/>
      <c r="J4" s="320"/>
      <c r="K4" s="320"/>
      <c r="L4" s="320"/>
      <c r="M4" s="320"/>
      <c r="N4" s="320"/>
      <c r="O4" s="320"/>
      <c r="P4" s="320"/>
    </row>
    <row r="5" spans="1:16">
      <c r="A5" s="320"/>
      <c r="B5" s="320"/>
      <c r="C5" s="320"/>
      <c r="D5" s="320"/>
      <c r="E5" s="320"/>
      <c r="F5" s="320"/>
      <c r="G5" s="320"/>
      <c r="H5" s="320"/>
      <c r="I5" s="320"/>
      <c r="J5" s="320"/>
      <c r="K5" s="320"/>
      <c r="L5" s="320"/>
      <c r="M5" s="320"/>
      <c r="N5" s="320"/>
      <c r="O5" s="320"/>
      <c r="P5" s="320"/>
    </row>
    <row r="6" spans="1:16">
      <c r="A6" s="320"/>
      <c r="B6" s="320"/>
      <c r="C6" s="320"/>
      <c r="D6" s="320"/>
      <c r="E6" s="320"/>
      <c r="F6" s="320"/>
      <c r="G6" s="320"/>
      <c r="H6" s="320"/>
      <c r="I6" s="320"/>
      <c r="J6" s="320"/>
      <c r="K6" s="320"/>
      <c r="L6" s="320"/>
      <c r="M6" s="320"/>
      <c r="N6" s="320"/>
      <c r="O6" s="320"/>
      <c r="P6" s="320"/>
    </row>
    <row r="7" spans="1:16">
      <c r="A7" s="320"/>
      <c r="B7" s="320"/>
      <c r="C7" s="320"/>
      <c r="D7" s="320"/>
      <c r="E7" s="320"/>
      <c r="F7" s="320"/>
      <c r="G7" s="320"/>
      <c r="H7" s="320"/>
      <c r="I7" s="320"/>
      <c r="J7" s="320"/>
      <c r="K7" s="320"/>
      <c r="L7" s="320"/>
      <c r="M7" s="320"/>
      <c r="N7" s="320"/>
      <c r="O7" s="320"/>
      <c r="P7" s="320"/>
    </row>
    <row r="8" spans="1:16">
      <c r="A8" s="320"/>
      <c r="B8" s="320"/>
      <c r="C8" s="320"/>
      <c r="D8" s="320"/>
      <c r="E8" s="320"/>
      <c r="F8" s="320"/>
      <c r="G8" s="320"/>
      <c r="H8" s="320"/>
      <c r="I8" s="320"/>
      <c r="J8" s="320"/>
      <c r="K8" s="320"/>
      <c r="L8" s="320"/>
      <c r="M8" s="320"/>
      <c r="N8" s="320"/>
      <c r="O8" s="320"/>
      <c r="P8" s="320"/>
    </row>
    <row r="9" spans="1:16">
      <c r="A9" s="320"/>
      <c r="B9" s="320"/>
      <c r="C9" s="320"/>
      <c r="D9" s="320"/>
      <c r="E9" s="320"/>
      <c r="F9" s="320"/>
      <c r="G9" s="320"/>
      <c r="H9" s="320"/>
      <c r="I9" s="320"/>
      <c r="J9" s="320"/>
      <c r="K9" s="320"/>
      <c r="L9" s="320"/>
      <c r="M9" s="320"/>
      <c r="N9" s="320"/>
      <c r="O9" s="320"/>
      <c r="P9" s="320"/>
    </row>
    <row r="10" spans="1:16">
      <c r="A10" s="320"/>
      <c r="B10" s="320"/>
      <c r="C10" s="320"/>
      <c r="D10" s="320"/>
      <c r="E10" s="320"/>
      <c r="F10" s="320"/>
      <c r="G10" s="320"/>
      <c r="H10" s="320"/>
      <c r="I10" s="320"/>
      <c r="J10" s="320"/>
      <c r="K10" s="320"/>
      <c r="L10" s="320"/>
      <c r="M10" s="320"/>
      <c r="N10" s="320"/>
      <c r="O10" s="320"/>
      <c r="P10" s="320"/>
    </row>
    <row r="11" spans="1:16">
      <c r="A11" s="320"/>
      <c r="B11" s="320"/>
      <c r="C11" s="320"/>
      <c r="D11" s="320"/>
      <c r="E11" s="320"/>
      <c r="F11" s="320"/>
      <c r="G11" s="320"/>
      <c r="H11" s="320"/>
      <c r="I11" s="320"/>
      <c r="J11" s="320"/>
      <c r="K11" s="320"/>
      <c r="L11" s="320"/>
      <c r="M11" s="320"/>
      <c r="N11" s="320"/>
      <c r="O11" s="320"/>
      <c r="P11" s="320"/>
    </row>
    <row r="12" spans="1:16">
      <c r="A12" s="320"/>
      <c r="B12" s="320"/>
      <c r="C12" s="320"/>
      <c r="D12" s="320"/>
      <c r="E12" s="320"/>
      <c r="F12" s="320"/>
      <c r="G12" s="320"/>
      <c r="H12" s="320"/>
      <c r="I12" s="320"/>
      <c r="J12" s="320"/>
      <c r="K12" s="320"/>
      <c r="L12" s="320"/>
      <c r="M12" s="320"/>
      <c r="N12" s="320"/>
      <c r="O12" s="320"/>
      <c r="P12" s="320"/>
    </row>
    <row r="13" spans="1:16">
      <c r="A13" s="320"/>
      <c r="B13" s="320"/>
      <c r="C13" s="320"/>
      <c r="D13" s="320"/>
      <c r="E13" s="320"/>
      <c r="F13" s="320"/>
      <c r="G13" s="320"/>
      <c r="H13" s="320"/>
      <c r="I13" s="320"/>
      <c r="J13" s="320"/>
      <c r="K13" s="320"/>
      <c r="L13" s="320"/>
      <c r="M13" s="320"/>
      <c r="N13" s="320"/>
      <c r="O13" s="320"/>
      <c r="P13" s="320"/>
    </row>
    <row r="14" spans="1:16">
      <c r="A14" s="320"/>
      <c r="B14" s="320"/>
      <c r="C14" s="320"/>
      <c r="D14" s="320"/>
      <c r="E14" s="320"/>
      <c r="F14" s="320"/>
      <c r="G14" s="320"/>
      <c r="H14" s="320"/>
      <c r="I14" s="320"/>
      <c r="J14" s="320"/>
      <c r="K14" s="320"/>
      <c r="L14" s="320"/>
      <c r="M14" s="320"/>
      <c r="N14" s="320"/>
      <c r="O14" s="320"/>
      <c r="P14" s="320"/>
    </row>
    <row r="15" spans="1:16">
      <c r="A15" s="320"/>
      <c r="B15" s="320"/>
      <c r="C15" s="320"/>
      <c r="D15" s="320"/>
      <c r="E15" s="320"/>
      <c r="F15" s="320"/>
      <c r="G15" s="320"/>
      <c r="H15" s="320"/>
      <c r="I15" s="320"/>
      <c r="J15" s="320"/>
      <c r="K15" s="320"/>
      <c r="L15" s="320"/>
      <c r="M15" s="320"/>
      <c r="N15" s="320"/>
      <c r="O15" s="320"/>
      <c r="P15" s="320"/>
    </row>
    <row r="16" spans="1:16">
      <c r="A16" s="320"/>
      <c r="B16" s="320"/>
      <c r="C16" s="320"/>
      <c r="D16" s="320"/>
      <c r="E16" s="320"/>
      <c r="F16" s="320"/>
      <c r="G16" s="320"/>
      <c r="H16" s="320"/>
      <c r="I16" s="320"/>
      <c r="J16" s="320"/>
      <c r="K16" s="320"/>
      <c r="L16" s="320"/>
      <c r="M16" s="320"/>
      <c r="N16" s="320"/>
      <c r="O16" s="320"/>
      <c r="P16" s="320"/>
    </row>
    <row r="17" spans="1:16">
      <c r="A17" s="320"/>
      <c r="B17" s="320"/>
      <c r="C17" s="320"/>
      <c r="D17" s="320"/>
      <c r="E17" s="320"/>
      <c r="F17" s="320"/>
      <c r="G17" s="320"/>
      <c r="H17" s="320"/>
      <c r="I17" s="320"/>
      <c r="J17" s="320"/>
      <c r="K17" s="320"/>
      <c r="L17" s="320"/>
      <c r="M17" s="320"/>
      <c r="N17" s="320"/>
      <c r="O17" s="320"/>
      <c r="P17" s="320"/>
    </row>
    <row r="18" spans="1:16">
      <c r="A18" s="320"/>
      <c r="B18" s="320"/>
      <c r="C18" s="320"/>
      <c r="D18" s="320"/>
      <c r="E18" s="320"/>
      <c r="F18" s="320"/>
      <c r="G18" s="320"/>
      <c r="H18" s="320"/>
      <c r="I18" s="320"/>
      <c r="J18" s="320"/>
      <c r="K18" s="320"/>
      <c r="L18" s="320"/>
      <c r="M18" s="320"/>
      <c r="N18" s="320"/>
      <c r="O18" s="320"/>
      <c r="P18" s="320"/>
    </row>
    <row r="19" spans="1:16">
      <c r="A19" s="320"/>
      <c r="B19" s="320"/>
      <c r="C19" s="320"/>
      <c r="D19" s="320"/>
      <c r="E19" s="320"/>
      <c r="F19" s="320"/>
      <c r="G19" s="320"/>
      <c r="H19" s="320"/>
      <c r="I19" s="320"/>
      <c r="J19" s="320"/>
      <c r="K19" s="320"/>
      <c r="L19" s="320"/>
      <c r="M19" s="320"/>
      <c r="N19" s="320"/>
      <c r="O19" s="320"/>
      <c r="P19" s="320"/>
    </row>
    <row r="20" spans="1:16">
      <c r="A20" s="320"/>
      <c r="B20" s="320"/>
      <c r="C20" s="320"/>
      <c r="D20" s="320"/>
      <c r="E20" s="320"/>
      <c r="F20" s="320"/>
      <c r="G20" s="320"/>
      <c r="H20" s="320"/>
      <c r="I20" s="320"/>
      <c r="J20" s="320"/>
      <c r="K20" s="320"/>
      <c r="L20" s="320"/>
      <c r="M20" s="320"/>
      <c r="N20" s="320"/>
      <c r="O20" s="320"/>
      <c r="P20" s="320"/>
    </row>
    <row r="21" spans="1:16">
      <c r="A21" s="320"/>
      <c r="B21" s="320"/>
      <c r="C21" s="320"/>
      <c r="D21" s="320"/>
      <c r="E21" s="320"/>
      <c r="F21" s="320"/>
      <c r="G21" s="320"/>
      <c r="H21" s="320"/>
      <c r="I21" s="320"/>
      <c r="J21" s="320"/>
      <c r="K21" s="320"/>
      <c r="L21" s="320"/>
      <c r="M21" s="320"/>
      <c r="N21" s="320"/>
      <c r="O21" s="320"/>
      <c r="P21" s="320"/>
    </row>
    <row r="22" spans="1:16">
      <c r="A22" s="320"/>
      <c r="B22" s="320"/>
      <c r="C22" s="320"/>
      <c r="D22" s="320"/>
      <c r="E22" s="320"/>
      <c r="F22" s="320"/>
      <c r="G22" s="320"/>
      <c r="H22" s="320"/>
      <c r="I22" s="320"/>
      <c r="J22" s="320"/>
      <c r="K22" s="320"/>
      <c r="L22" s="320"/>
      <c r="M22" s="320"/>
      <c r="N22" s="320"/>
      <c r="O22" s="320"/>
      <c r="P22" s="320"/>
    </row>
    <row r="23" spans="1:16">
      <c r="A23" s="320"/>
      <c r="B23" s="320"/>
      <c r="C23" s="320"/>
      <c r="D23" s="320"/>
      <c r="E23" s="320"/>
      <c r="F23" s="320"/>
      <c r="G23" s="320"/>
      <c r="H23" s="320"/>
      <c r="I23" s="320"/>
      <c r="J23" s="320"/>
      <c r="K23" s="320"/>
      <c r="L23" s="320"/>
      <c r="M23" s="320"/>
      <c r="N23" s="320"/>
      <c r="O23" s="320"/>
      <c r="P23" s="320"/>
    </row>
    <row r="24" spans="1:16">
      <c r="A24" s="320"/>
      <c r="B24" s="320"/>
      <c r="C24" s="320"/>
      <c r="D24" s="320"/>
      <c r="E24" s="320"/>
      <c r="F24" s="320"/>
      <c r="G24" s="320"/>
      <c r="H24" s="320"/>
      <c r="I24" s="320"/>
      <c r="J24" s="320"/>
      <c r="K24" s="320"/>
      <c r="L24" s="320"/>
      <c r="M24" s="320"/>
      <c r="N24" s="320"/>
      <c r="O24" s="320"/>
      <c r="P24" s="320"/>
    </row>
    <row r="25" spans="1:16">
      <c r="A25" s="320"/>
      <c r="B25" s="320"/>
      <c r="C25" s="320"/>
      <c r="D25" s="320"/>
      <c r="E25" s="320"/>
      <c r="F25" s="320"/>
      <c r="G25" s="320"/>
      <c r="H25" s="320"/>
      <c r="I25" s="320"/>
      <c r="J25" s="320"/>
      <c r="K25" s="320"/>
      <c r="L25" s="320"/>
      <c r="M25" s="320"/>
      <c r="N25" s="320"/>
      <c r="O25" s="320"/>
      <c r="P25" s="320"/>
    </row>
    <row r="26" spans="1:16">
      <c r="A26" s="320"/>
      <c r="B26" s="320"/>
      <c r="C26" s="320"/>
      <c r="D26" s="320"/>
      <c r="E26" s="320"/>
      <c r="F26" s="320"/>
      <c r="G26" s="320"/>
      <c r="H26" s="320"/>
      <c r="I26" s="320"/>
      <c r="J26" s="320"/>
      <c r="K26" s="320"/>
      <c r="L26" s="320"/>
      <c r="M26" s="320"/>
      <c r="N26" s="320"/>
      <c r="O26" s="320"/>
      <c r="P26" s="320"/>
    </row>
    <row r="27" spans="1:16">
      <c r="A27" s="320"/>
      <c r="B27" s="320"/>
      <c r="C27" s="320"/>
      <c r="D27" s="320"/>
      <c r="E27" s="320"/>
      <c r="F27" s="320"/>
      <c r="G27" s="320"/>
      <c r="H27" s="320"/>
      <c r="I27" s="320"/>
      <c r="J27" s="320"/>
      <c r="K27" s="320"/>
      <c r="L27" s="320"/>
      <c r="M27" s="320"/>
      <c r="N27" s="320"/>
      <c r="O27" s="320"/>
      <c r="P27" s="320"/>
    </row>
    <row r="28" spans="1:16">
      <c r="A28" s="320"/>
      <c r="B28" s="320"/>
      <c r="C28" s="320"/>
      <c r="D28" s="320"/>
      <c r="E28" s="320"/>
      <c r="F28" s="320"/>
      <c r="G28" s="320"/>
      <c r="H28" s="320"/>
      <c r="I28" s="320"/>
      <c r="J28" s="320"/>
      <c r="K28" s="320"/>
      <c r="L28" s="320"/>
      <c r="M28" s="320"/>
      <c r="N28" s="320"/>
      <c r="O28" s="320"/>
      <c r="P28" s="320"/>
    </row>
    <row r="29" spans="1:16">
      <c r="A29" s="320"/>
      <c r="B29" s="320"/>
      <c r="C29" s="320"/>
      <c r="D29" s="320"/>
      <c r="E29" s="320"/>
      <c r="F29" s="320"/>
      <c r="G29" s="320"/>
      <c r="H29" s="320"/>
      <c r="I29" s="320"/>
      <c r="J29" s="320"/>
      <c r="K29" s="320"/>
      <c r="L29" s="320"/>
      <c r="M29" s="320"/>
      <c r="N29" s="320"/>
      <c r="O29" s="320"/>
      <c r="P29" s="320"/>
    </row>
    <row r="30" spans="1:16">
      <c r="A30" s="320"/>
      <c r="B30" s="320"/>
      <c r="C30" s="320"/>
      <c r="D30" s="320"/>
      <c r="E30" s="320"/>
      <c r="F30" s="320"/>
      <c r="G30" s="320"/>
      <c r="H30" s="320"/>
      <c r="I30" s="320"/>
      <c r="J30" s="320"/>
      <c r="K30" s="320"/>
      <c r="L30" s="320"/>
      <c r="M30" s="320"/>
      <c r="N30" s="320"/>
      <c r="O30" s="320"/>
      <c r="P30" s="320"/>
    </row>
    <row r="31" spans="1:16">
      <c r="A31" s="320"/>
      <c r="B31" s="320"/>
      <c r="C31" s="320"/>
      <c r="D31" s="320"/>
      <c r="E31" s="320"/>
      <c r="F31" s="320"/>
      <c r="G31" s="320"/>
      <c r="H31" s="320"/>
      <c r="I31" s="320"/>
      <c r="J31" s="320"/>
      <c r="K31" s="320"/>
      <c r="L31" s="320"/>
      <c r="M31" s="320"/>
      <c r="N31" s="320"/>
      <c r="O31" s="320"/>
      <c r="P31" s="320"/>
    </row>
    <row r="32" spans="1:16">
      <c r="A32" s="320"/>
      <c r="B32" s="320"/>
      <c r="C32" s="320"/>
      <c r="D32" s="320"/>
      <c r="E32" s="320"/>
      <c r="F32" s="320"/>
      <c r="G32" s="320"/>
      <c r="H32" s="320"/>
      <c r="I32" s="320"/>
      <c r="J32" s="320"/>
      <c r="K32" s="320"/>
      <c r="L32" s="320"/>
      <c r="M32" s="320"/>
      <c r="N32" s="320"/>
      <c r="O32" s="320"/>
      <c r="P32" s="320"/>
    </row>
    <row r="33" spans="1:16">
      <c r="A33" s="320"/>
      <c r="B33" s="320"/>
      <c r="C33" s="320"/>
      <c r="D33" s="320"/>
      <c r="E33" s="320"/>
      <c r="F33" s="320"/>
      <c r="G33" s="320"/>
      <c r="H33" s="320"/>
      <c r="I33" s="320"/>
      <c r="J33" s="320"/>
      <c r="K33" s="320"/>
      <c r="L33" s="320"/>
      <c r="M33" s="320"/>
      <c r="N33" s="320"/>
      <c r="O33" s="320"/>
      <c r="P33" s="320"/>
    </row>
    <row r="34" spans="1:16">
      <c r="A34" s="320"/>
      <c r="B34" s="320"/>
      <c r="C34" s="320"/>
      <c r="D34" s="320"/>
      <c r="E34" s="320"/>
      <c r="F34" s="320"/>
      <c r="G34" s="320"/>
      <c r="H34" s="320"/>
      <c r="I34" s="320"/>
      <c r="J34" s="320"/>
      <c r="K34" s="320"/>
      <c r="L34" s="320"/>
      <c r="M34" s="320"/>
      <c r="N34" s="320"/>
      <c r="O34" s="320"/>
      <c r="P34" s="320"/>
    </row>
    <row r="35" spans="1:16">
      <c r="A35" s="320"/>
      <c r="B35" s="320"/>
      <c r="C35" s="320"/>
      <c r="D35" s="320"/>
      <c r="E35" s="320"/>
      <c r="F35" s="320"/>
      <c r="G35" s="320"/>
      <c r="H35" s="320"/>
      <c r="I35" s="320"/>
      <c r="J35" s="320"/>
      <c r="K35" s="320"/>
      <c r="L35" s="320"/>
      <c r="M35" s="320"/>
      <c r="N35" s="320"/>
      <c r="O35" s="320"/>
      <c r="P35" s="320"/>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view="pageBreakPreview" zoomScale="85" zoomScaleNormal="115" zoomScaleSheetLayoutView="85" workbookViewId="0">
      <selection activeCell="E10" sqref="E10"/>
    </sheetView>
  </sheetViews>
  <sheetFormatPr baseColWidth="10" defaultColWidth="9.33203125" defaultRowHeight="13.2"/>
  <cols>
    <col min="1" max="1" width="61.33203125" customWidth="1"/>
    <col min="2" max="2" width="52.109375" customWidth="1"/>
  </cols>
  <sheetData>
    <row r="1" spans="1:2" ht="27.9" customHeight="1">
      <c r="A1" s="323" t="s">
        <v>7</v>
      </c>
      <c r="B1" s="324"/>
    </row>
    <row r="2" spans="1:2" ht="27.9" customHeight="1">
      <c r="A2" s="327" t="s">
        <v>391</v>
      </c>
      <c r="B2" s="328"/>
    </row>
    <row r="3" spans="1:2" ht="27.9" customHeight="1">
      <c r="A3" s="325" t="s">
        <v>27</v>
      </c>
      <c r="B3" s="326"/>
    </row>
    <row r="4" spans="1:2" ht="24.9" customHeight="1">
      <c r="A4" s="108" t="s">
        <v>33</v>
      </c>
      <c r="B4" s="109" t="s">
        <v>584</v>
      </c>
    </row>
    <row r="5" spans="1:2" ht="24.9" customHeight="1">
      <c r="A5" s="108" t="s">
        <v>337</v>
      </c>
      <c r="B5" s="109" t="s">
        <v>584</v>
      </c>
    </row>
    <row r="6" spans="1:2" ht="24.9" customHeight="1">
      <c r="A6" s="108" t="s">
        <v>338</v>
      </c>
      <c r="B6" s="109" t="s">
        <v>599</v>
      </c>
    </row>
    <row r="7" spans="1:2" ht="31.5" customHeight="1">
      <c r="A7" s="108" t="s">
        <v>36</v>
      </c>
      <c r="B7" s="195" t="s">
        <v>293</v>
      </c>
    </row>
    <row r="8" spans="1:2" ht="26.4">
      <c r="A8" s="96" t="s">
        <v>340</v>
      </c>
      <c r="B8" s="97" t="s">
        <v>339</v>
      </c>
    </row>
    <row r="9" spans="1:2" ht="92.25" customHeight="1">
      <c r="A9" s="15" t="s">
        <v>460</v>
      </c>
      <c r="B9" s="95" t="s">
        <v>461</v>
      </c>
    </row>
    <row r="10" spans="1:2" ht="27.9" customHeight="1">
      <c r="A10" s="175" t="s">
        <v>341</v>
      </c>
      <c r="B10" s="175" t="s">
        <v>342</v>
      </c>
    </row>
    <row r="11" spans="1:2" ht="24.9" customHeight="1">
      <c r="A11" s="18" t="s">
        <v>462</v>
      </c>
      <c r="B11" s="18" t="s">
        <v>463</v>
      </c>
    </row>
    <row r="12" spans="1:2" ht="24.9" customHeight="1">
      <c r="A12" s="18" t="s">
        <v>464</v>
      </c>
      <c r="B12" s="18" t="s">
        <v>465</v>
      </c>
    </row>
    <row r="13" spans="1:2" ht="24.9" customHeight="1">
      <c r="A13" s="18" t="s">
        <v>466</v>
      </c>
      <c r="B13" s="18" t="s">
        <v>467</v>
      </c>
    </row>
    <row r="14" spans="1:2" ht="24.9" customHeight="1">
      <c r="A14" s="18" t="s">
        <v>468</v>
      </c>
      <c r="B14" s="18" t="s">
        <v>469</v>
      </c>
    </row>
    <row r="15" spans="1:2" ht="24.9" customHeight="1">
      <c r="A15" s="18" t="s">
        <v>470</v>
      </c>
      <c r="B15" s="18" t="s">
        <v>471</v>
      </c>
    </row>
    <row r="16" spans="1:2" ht="24.9" customHeight="1">
      <c r="A16" s="18" t="s">
        <v>472</v>
      </c>
      <c r="B16" s="18" t="s">
        <v>473</v>
      </c>
    </row>
    <row r="17" spans="1:2" ht="27.9" customHeight="1">
      <c r="A17" s="99" t="s">
        <v>384</v>
      </c>
      <c r="B17" s="99" t="s">
        <v>385</v>
      </c>
    </row>
    <row r="18" spans="1:2" ht="43.5" customHeight="1">
      <c r="A18" s="95" t="s">
        <v>474</v>
      </c>
      <c r="B18" s="95" t="s">
        <v>475</v>
      </c>
    </row>
    <row r="19" spans="1:2" ht="27.9" customHeight="1">
      <c r="A19" s="99" t="s">
        <v>386</v>
      </c>
      <c r="B19" s="99" t="s">
        <v>387</v>
      </c>
    </row>
    <row r="20" spans="1:2" ht="24.6" customHeight="1">
      <c r="A20" s="18" t="s">
        <v>585</v>
      </c>
      <c r="B20" s="18" t="s">
        <v>586</v>
      </c>
    </row>
    <row r="21" spans="1:2" ht="24" customHeight="1">
      <c r="A21" s="18" t="s">
        <v>587</v>
      </c>
      <c r="B21" s="18" t="s">
        <v>588</v>
      </c>
    </row>
    <row r="22" spans="1:2" ht="33.15" customHeight="1">
      <c r="A22" s="18" t="s">
        <v>590</v>
      </c>
      <c r="B22" s="18" t="s">
        <v>589</v>
      </c>
    </row>
    <row r="23" spans="1:2" ht="30.15" customHeight="1">
      <c r="A23" s="18" t="s">
        <v>591</v>
      </c>
      <c r="B23" s="18" t="s">
        <v>592</v>
      </c>
    </row>
    <row r="24" spans="1:2" ht="26.1" customHeight="1">
      <c r="A24" s="18" t="s">
        <v>593</v>
      </c>
      <c r="B24" s="18" t="s">
        <v>594</v>
      </c>
    </row>
    <row r="25" spans="1:2" ht="26.25" customHeight="1">
      <c r="A25" s="18" t="s">
        <v>595</v>
      </c>
      <c r="B25" s="18" t="s">
        <v>596</v>
      </c>
    </row>
    <row r="26" spans="1:2" ht="22.5" customHeight="1">
      <c r="B26" s="98"/>
    </row>
    <row r="27" spans="1:2" ht="19.5" customHeight="1"/>
    <row r="28" spans="1:2" ht="15" customHeight="1"/>
    <row r="29" spans="1:2" ht="21.75" customHeight="1"/>
    <row r="30"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E6" sqref="E6:I6"/>
    </sheetView>
  </sheetViews>
  <sheetFormatPr baseColWidth="10" defaultColWidth="9.33203125" defaultRowHeight="13.2"/>
  <cols>
    <col min="1" max="1" width="35.33203125" customWidth="1"/>
    <col min="2" max="2" width="12.33203125" customWidth="1"/>
    <col min="3" max="3" width="17.77734375" customWidth="1"/>
    <col min="4" max="4" width="14.109375" customWidth="1"/>
    <col min="5" max="5" width="20.77734375" customWidth="1"/>
    <col min="6" max="6" width="22.44140625" customWidth="1"/>
    <col min="7" max="7" width="21.109375" customWidth="1"/>
    <col min="8" max="8" width="12.6640625" customWidth="1"/>
    <col min="9" max="9" width="10" customWidth="1"/>
  </cols>
  <sheetData>
    <row r="1" spans="1:9" ht="28.5" customHeight="1">
      <c r="A1" s="329" t="s">
        <v>7</v>
      </c>
      <c r="B1" s="330"/>
      <c r="C1" s="330"/>
      <c r="D1" s="330"/>
      <c r="E1" s="330"/>
      <c r="F1" s="330"/>
      <c r="G1" s="330"/>
      <c r="H1" s="330"/>
      <c r="I1" s="331"/>
    </row>
    <row r="2" spans="1:9" ht="24.15" customHeight="1">
      <c r="A2" s="332" t="s">
        <v>17</v>
      </c>
      <c r="B2" s="333"/>
      <c r="C2" s="333"/>
      <c r="D2" s="333"/>
      <c r="E2" s="333"/>
      <c r="F2" s="333"/>
      <c r="G2" s="333"/>
      <c r="H2" s="333"/>
      <c r="I2" s="334"/>
    </row>
    <row r="3" spans="1:9" ht="24.9" customHeight="1">
      <c r="A3" s="335" t="s">
        <v>33</v>
      </c>
      <c r="B3" s="336"/>
      <c r="C3" s="336"/>
      <c r="D3" s="337"/>
      <c r="E3" s="253" t="s">
        <v>584</v>
      </c>
      <c r="F3" s="254"/>
      <c r="G3" s="254"/>
      <c r="H3" s="254"/>
      <c r="I3" s="255"/>
    </row>
    <row r="4" spans="1:9" ht="24.9" customHeight="1">
      <c r="A4" s="335" t="s">
        <v>337</v>
      </c>
      <c r="B4" s="336"/>
      <c r="C4" s="336"/>
      <c r="D4" s="337"/>
      <c r="E4" s="253" t="s">
        <v>584</v>
      </c>
      <c r="F4" s="254"/>
      <c r="G4" s="254"/>
      <c r="H4" s="254"/>
      <c r="I4" s="255"/>
    </row>
    <row r="5" spans="1:9" ht="24.9" customHeight="1">
      <c r="A5" s="335" t="s">
        <v>338</v>
      </c>
      <c r="B5" s="336"/>
      <c r="C5" s="336"/>
      <c r="D5" s="337"/>
      <c r="E5" s="253" t="s">
        <v>597</v>
      </c>
      <c r="F5" s="254"/>
      <c r="G5" s="254"/>
      <c r="H5" s="254"/>
      <c r="I5" s="255"/>
    </row>
    <row r="6" spans="1:9" ht="24.9" customHeight="1">
      <c r="A6" s="335" t="s">
        <v>36</v>
      </c>
      <c r="B6" s="336"/>
      <c r="C6" s="336"/>
      <c r="D6" s="337"/>
      <c r="E6" s="341" t="s">
        <v>293</v>
      </c>
      <c r="F6" s="342"/>
      <c r="G6" s="342"/>
      <c r="H6" s="342"/>
      <c r="I6" s="343"/>
    </row>
    <row r="7" spans="1:9" s="107" customFormat="1" ht="52.8">
      <c r="A7" s="100" t="s">
        <v>18</v>
      </c>
      <c r="B7" s="100" t="s">
        <v>19</v>
      </c>
      <c r="C7" s="100" t="s">
        <v>20</v>
      </c>
      <c r="D7" s="100" t="s">
        <v>21</v>
      </c>
      <c r="E7" s="100" t="s">
        <v>22</v>
      </c>
      <c r="F7" s="100" t="s">
        <v>23</v>
      </c>
      <c r="G7" s="100" t="s">
        <v>24</v>
      </c>
      <c r="H7" s="101" t="s">
        <v>25</v>
      </c>
      <c r="I7" s="101" t="s">
        <v>26</v>
      </c>
    </row>
    <row r="8" spans="1:9" ht="60" customHeight="1">
      <c r="A8" s="95" t="s">
        <v>72</v>
      </c>
      <c r="B8" s="95">
        <v>3</v>
      </c>
      <c r="C8" s="102">
        <v>3</v>
      </c>
      <c r="D8" s="102">
        <v>2</v>
      </c>
      <c r="E8" s="102">
        <v>1</v>
      </c>
      <c r="F8" s="102">
        <v>2</v>
      </c>
      <c r="G8" s="103">
        <v>2</v>
      </c>
      <c r="H8" s="104">
        <v>2</v>
      </c>
      <c r="I8" s="105">
        <f>SUM(B8:H8)</f>
        <v>15</v>
      </c>
    </row>
    <row r="9" spans="1:9" ht="60" customHeight="1">
      <c r="A9" s="95" t="s">
        <v>73</v>
      </c>
      <c r="B9" s="95">
        <v>1</v>
      </c>
      <c r="C9" s="102">
        <v>1</v>
      </c>
      <c r="D9" s="102">
        <v>1</v>
      </c>
      <c r="E9" s="102">
        <v>1</v>
      </c>
      <c r="F9" s="102">
        <v>1</v>
      </c>
      <c r="G9" s="103">
        <v>1</v>
      </c>
      <c r="H9" s="106">
        <v>1</v>
      </c>
      <c r="I9" s="105">
        <f>SUM(B9:H9)</f>
        <v>7</v>
      </c>
    </row>
    <row r="10" spans="1:9" ht="30" hidden="1" customHeight="1">
      <c r="A10" s="1"/>
      <c r="B10" s="1"/>
      <c r="C10" s="2"/>
      <c r="D10" s="2"/>
      <c r="E10" s="2"/>
      <c r="F10" s="2"/>
      <c r="G10" s="3"/>
      <c r="H10" s="5"/>
      <c r="I10" s="6"/>
    </row>
    <row r="11" spans="1:9">
      <c r="A11" s="338" t="s">
        <v>343</v>
      </c>
      <c r="B11" s="339"/>
      <c r="C11" s="339"/>
      <c r="D11" s="339"/>
      <c r="E11" s="339"/>
      <c r="F11" s="339"/>
      <c r="G11" s="339"/>
      <c r="H11" s="339"/>
      <c r="I11" s="340"/>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1AFDD-22B7-48D3-AABA-A5FA1CF4A3D0}">
  <dimension ref="A1:G47"/>
  <sheetViews>
    <sheetView topLeftCell="A19" zoomScale="115" zoomScaleNormal="115" zoomScaleSheetLayoutView="85" workbookViewId="0">
      <selection activeCell="E20" sqref="E20"/>
    </sheetView>
  </sheetViews>
  <sheetFormatPr baseColWidth="10" defaultColWidth="9.33203125" defaultRowHeight="13.2"/>
  <cols>
    <col min="1" max="1" width="22.77734375" style="172" customWidth="1"/>
    <col min="2" max="2" width="19.77734375" style="172" customWidth="1"/>
    <col min="3" max="3" width="36.44140625" style="172" customWidth="1"/>
    <col min="4" max="4" width="25.33203125" style="172" customWidth="1"/>
    <col min="5" max="5" width="34.77734375" style="172" customWidth="1"/>
    <col min="6" max="6" width="33.33203125" style="172" customWidth="1"/>
    <col min="7" max="7" width="9.33203125" style="172" customWidth="1"/>
    <col min="8" max="16384" width="9.33203125" style="172"/>
  </cols>
  <sheetData>
    <row r="1" spans="1:7" s="173" customFormat="1" ht="15.75" customHeight="1">
      <c r="A1" s="344" t="s">
        <v>388</v>
      </c>
      <c r="B1" s="344"/>
      <c r="C1" s="344"/>
      <c r="D1" s="344"/>
      <c r="E1" s="344"/>
      <c r="F1" s="344"/>
      <c r="G1" s="171"/>
    </row>
    <row r="2" spans="1:7" s="173" customFormat="1" ht="21" customHeight="1">
      <c r="A2" s="222"/>
      <c r="B2" s="222"/>
      <c r="C2" s="222"/>
      <c r="D2" s="222"/>
      <c r="E2" s="222"/>
      <c r="F2" s="222"/>
      <c r="G2" s="171"/>
    </row>
    <row r="3" spans="1:7" ht="24.75" customHeight="1">
      <c r="A3" s="345"/>
      <c r="B3" s="345"/>
      <c r="C3" s="345"/>
      <c r="D3" s="345"/>
      <c r="E3" s="345"/>
      <c r="F3" s="345"/>
    </row>
    <row r="4" spans="1:7" ht="15" customHeight="1">
      <c r="A4" s="348" t="s">
        <v>33</v>
      </c>
      <c r="B4" s="348"/>
      <c r="C4" s="348"/>
      <c r="D4" s="348" t="s">
        <v>392</v>
      </c>
      <c r="E4" s="348"/>
      <c r="F4" s="348"/>
    </row>
    <row r="5" spans="1:7" ht="15" customHeight="1">
      <c r="A5" s="348" t="s">
        <v>202</v>
      </c>
      <c r="B5" s="348"/>
      <c r="C5" s="348"/>
      <c r="D5" s="348" t="s">
        <v>598</v>
      </c>
      <c r="E5" s="348"/>
      <c r="F5" s="348"/>
    </row>
    <row r="6" spans="1:7" ht="15" customHeight="1">
      <c r="A6" s="348" t="s">
        <v>344</v>
      </c>
      <c r="B6" s="348"/>
      <c r="C6" s="348"/>
      <c r="D6" s="348" t="s">
        <v>393</v>
      </c>
      <c r="E6" s="348"/>
      <c r="F6" s="348"/>
    </row>
    <row r="7" spans="1:7" ht="15" customHeight="1">
      <c r="A7" s="350" t="s">
        <v>36</v>
      </c>
      <c r="B7" s="350"/>
      <c r="C7" s="350"/>
      <c r="D7" s="348" t="s">
        <v>394</v>
      </c>
      <c r="E7" s="348"/>
      <c r="F7" s="348"/>
    </row>
    <row r="8" spans="1:7" ht="23.25" customHeight="1">
      <c r="A8" s="349" t="s">
        <v>383</v>
      </c>
      <c r="B8" s="349"/>
      <c r="C8" s="349"/>
      <c r="D8" s="349"/>
      <c r="E8" s="349"/>
      <c r="F8" s="349"/>
    </row>
    <row r="9" spans="1:7" ht="63.75" customHeight="1">
      <c r="A9" s="346" t="s">
        <v>90</v>
      </c>
      <c r="B9" s="346"/>
      <c r="C9" s="174" t="s">
        <v>395</v>
      </c>
      <c r="D9" s="111" t="s">
        <v>29</v>
      </c>
      <c r="E9" s="347" t="s">
        <v>397</v>
      </c>
      <c r="F9" s="347"/>
    </row>
    <row r="10" spans="1:7" ht="58.5" customHeight="1">
      <c r="A10" s="352" t="s">
        <v>92</v>
      </c>
      <c r="B10" s="352"/>
      <c r="C10" s="181" t="s">
        <v>93</v>
      </c>
      <c r="D10" s="182" t="s">
        <v>30</v>
      </c>
      <c r="E10" s="347" t="s">
        <v>398</v>
      </c>
      <c r="F10" s="347"/>
    </row>
    <row r="11" spans="1:7" ht="111" customHeight="1">
      <c r="A11" s="352" t="s">
        <v>191</v>
      </c>
      <c r="B11" s="352"/>
      <c r="C11" s="181" t="s">
        <v>396</v>
      </c>
      <c r="D11" s="182" t="s">
        <v>31</v>
      </c>
      <c r="E11" s="351" t="s">
        <v>399</v>
      </c>
      <c r="F11" s="351"/>
    </row>
    <row r="12" spans="1:7" ht="41.25" customHeight="1">
      <c r="A12" s="346" t="s">
        <v>345</v>
      </c>
      <c r="B12" s="346"/>
      <c r="C12" s="180" t="s">
        <v>346</v>
      </c>
      <c r="D12" s="180" t="s">
        <v>347</v>
      </c>
      <c r="E12" s="180" t="s">
        <v>348</v>
      </c>
      <c r="F12" s="180" t="s">
        <v>349</v>
      </c>
    </row>
    <row r="13" spans="1:7" ht="382.5" customHeight="1">
      <c r="A13" s="353" t="s">
        <v>350</v>
      </c>
      <c r="B13" s="353"/>
      <c r="C13" s="181" t="s">
        <v>400</v>
      </c>
      <c r="D13" s="181" t="s">
        <v>401</v>
      </c>
      <c r="E13" s="183" t="s">
        <v>402</v>
      </c>
      <c r="F13" s="181" t="s">
        <v>403</v>
      </c>
    </row>
    <row r="14" spans="1:7" ht="382.5" customHeight="1">
      <c r="A14" s="361" t="s">
        <v>351</v>
      </c>
      <c r="B14" s="362"/>
      <c r="C14" s="357" t="s">
        <v>404</v>
      </c>
      <c r="D14" s="357" t="s">
        <v>405</v>
      </c>
      <c r="E14" s="359" t="s">
        <v>406</v>
      </c>
      <c r="F14" s="357" t="s">
        <v>407</v>
      </c>
    </row>
    <row r="15" spans="1:7" ht="235.5" customHeight="1">
      <c r="A15" s="363"/>
      <c r="B15" s="364"/>
      <c r="C15" s="358"/>
      <c r="D15" s="358"/>
      <c r="E15" s="360"/>
      <c r="F15" s="358"/>
    </row>
    <row r="16" spans="1:7" ht="38.25" customHeight="1">
      <c r="A16" s="170" t="s">
        <v>164</v>
      </c>
      <c r="B16" s="170" t="s">
        <v>52</v>
      </c>
      <c r="C16" s="170" t="s">
        <v>169</v>
      </c>
      <c r="D16" s="170" t="s">
        <v>166</v>
      </c>
      <c r="E16" s="170" t="s">
        <v>170</v>
      </c>
      <c r="F16" s="185" t="s">
        <v>212</v>
      </c>
    </row>
    <row r="17" spans="1:6" ht="188.1" customHeight="1">
      <c r="A17" s="184" t="s">
        <v>124</v>
      </c>
      <c r="B17" s="110" t="s">
        <v>408</v>
      </c>
      <c r="C17" s="183" t="s">
        <v>433</v>
      </c>
      <c r="D17" s="183" t="s">
        <v>577</v>
      </c>
      <c r="E17" s="183" t="s">
        <v>506</v>
      </c>
      <c r="F17" s="183" t="s">
        <v>434</v>
      </c>
    </row>
    <row r="18" spans="1:6" ht="188.1" customHeight="1">
      <c r="A18" s="111" t="s">
        <v>162</v>
      </c>
      <c r="B18" s="110" t="s">
        <v>409</v>
      </c>
      <c r="C18" s="183" t="s">
        <v>421</v>
      </c>
      <c r="D18" s="181" t="s">
        <v>476</v>
      </c>
      <c r="E18" s="183" t="s">
        <v>507</v>
      </c>
      <c r="F18" s="181" t="s">
        <v>434</v>
      </c>
    </row>
    <row r="19" spans="1:6" ht="188.1" customHeight="1">
      <c r="A19" s="111" t="s">
        <v>135</v>
      </c>
      <c r="B19" s="110" t="s">
        <v>410</v>
      </c>
      <c r="C19" s="183" t="s">
        <v>426</v>
      </c>
      <c r="D19" s="181" t="s">
        <v>625</v>
      </c>
      <c r="E19" s="183" t="s">
        <v>508</v>
      </c>
      <c r="F19" s="181" t="s">
        <v>434</v>
      </c>
    </row>
    <row r="20" spans="1:6" ht="188.1" customHeight="1">
      <c r="A20" s="111" t="s">
        <v>136</v>
      </c>
      <c r="B20" s="110" t="s">
        <v>411</v>
      </c>
      <c r="C20" s="181" t="s">
        <v>427</v>
      </c>
      <c r="D20" s="181" t="s">
        <v>477</v>
      </c>
      <c r="E20" s="183" t="s">
        <v>508</v>
      </c>
      <c r="F20" s="181" t="s">
        <v>434</v>
      </c>
    </row>
    <row r="21" spans="1:6" ht="188.1" customHeight="1">
      <c r="A21" s="111" t="s">
        <v>137</v>
      </c>
      <c r="B21" s="110" t="s">
        <v>412</v>
      </c>
      <c r="C21" s="181" t="s">
        <v>428</v>
      </c>
      <c r="D21" s="181" t="s">
        <v>478</v>
      </c>
      <c r="E21" s="183" t="s">
        <v>508</v>
      </c>
      <c r="F21" s="181" t="s">
        <v>434</v>
      </c>
    </row>
    <row r="22" spans="1:6" ht="188.1" customHeight="1">
      <c r="A22" s="111" t="s">
        <v>138</v>
      </c>
      <c r="B22" s="110" t="s">
        <v>413</v>
      </c>
      <c r="C22" s="181" t="s">
        <v>430</v>
      </c>
      <c r="D22" s="181" t="s">
        <v>479</v>
      </c>
      <c r="E22" s="183" t="s">
        <v>508</v>
      </c>
      <c r="F22" s="181" t="s">
        <v>434</v>
      </c>
    </row>
    <row r="23" spans="1:6" ht="188.1" customHeight="1">
      <c r="A23" s="111" t="s">
        <v>139</v>
      </c>
      <c r="B23" s="110" t="s">
        <v>414</v>
      </c>
      <c r="C23" s="181" t="s">
        <v>431</v>
      </c>
      <c r="D23" s="181" t="s">
        <v>480</v>
      </c>
      <c r="E23" s="183" t="s">
        <v>508</v>
      </c>
      <c r="F23" s="181" t="s">
        <v>434</v>
      </c>
    </row>
    <row r="24" spans="1:6" ht="188.1" customHeight="1">
      <c r="A24" s="111" t="s">
        <v>140</v>
      </c>
      <c r="B24" s="110" t="s">
        <v>415</v>
      </c>
      <c r="C24" s="183" t="s">
        <v>423</v>
      </c>
      <c r="D24" s="196" t="s">
        <v>481</v>
      </c>
      <c r="E24" s="183" t="s">
        <v>438</v>
      </c>
      <c r="F24" s="183" t="s">
        <v>434</v>
      </c>
    </row>
    <row r="25" spans="1:6" ht="188.1" customHeight="1">
      <c r="A25" s="184" t="s">
        <v>171</v>
      </c>
      <c r="B25" s="110" t="s">
        <v>416</v>
      </c>
      <c r="C25" s="183" t="s">
        <v>424</v>
      </c>
      <c r="D25" s="183" t="s">
        <v>482</v>
      </c>
      <c r="E25" s="183" t="s">
        <v>440</v>
      </c>
      <c r="F25" s="183" t="s">
        <v>434</v>
      </c>
    </row>
    <row r="26" spans="1:6" ht="188.1" customHeight="1">
      <c r="A26" s="111" t="s">
        <v>172</v>
      </c>
      <c r="B26" s="110" t="s">
        <v>417</v>
      </c>
      <c r="C26" s="183" t="s">
        <v>429</v>
      </c>
      <c r="D26" s="196" t="s">
        <v>483</v>
      </c>
      <c r="E26" s="183" t="s">
        <v>439</v>
      </c>
      <c r="F26" s="183" t="s">
        <v>434</v>
      </c>
    </row>
    <row r="27" spans="1:6" ht="247.5" customHeight="1">
      <c r="A27" s="111" t="s">
        <v>173</v>
      </c>
      <c r="B27" s="110" t="s">
        <v>418</v>
      </c>
      <c r="C27" s="183" t="s">
        <v>432</v>
      </c>
      <c r="D27" s="196" t="s">
        <v>484</v>
      </c>
      <c r="E27" s="183" t="s">
        <v>437</v>
      </c>
      <c r="F27" s="183" t="s">
        <v>434</v>
      </c>
    </row>
    <row r="28" spans="1:6" ht="188.1" customHeight="1">
      <c r="A28" s="111" t="s">
        <v>174</v>
      </c>
      <c r="B28" s="110" t="s">
        <v>419</v>
      </c>
      <c r="C28" s="183" t="s">
        <v>425</v>
      </c>
      <c r="D28" s="196" t="s">
        <v>485</v>
      </c>
      <c r="E28" s="183" t="s">
        <v>436</v>
      </c>
      <c r="F28" s="183" t="s">
        <v>434</v>
      </c>
    </row>
    <row r="29" spans="1:6" ht="215.25" customHeight="1">
      <c r="A29" s="111" t="s">
        <v>176</v>
      </c>
      <c r="B29" s="110" t="s">
        <v>420</v>
      </c>
      <c r="C29" s="183" t="s">
        <v>422</v>
      </c>
      <c r="D29" s="196" t="s">
        <v>486</v>
      </c>
      <c r="E29" s="183" t="s">
        <v>435</v>
      </c>
      <c r="F29" s="183" t="s">
        <v>434</v>
      </c>
    </row>
    <row r="30" spans="1:6" ht="188.1" customHeight="1">
      <c r="A30" s="111" t="s">
        <v>177</v>
      </c>
      <c r="B30" s="78"/>
      <c r="C30" s="183"/>
      <c r="D30" s="183"/>
      <c r="E30" s="183"/>
      <c r="F30" s="183"/>
    </row>
    <row r="31" spans="1:6" ht="188.1" customHeight="1">
      <c r="A31" s="111" t="s">
        <v>178</v>
      </c>
      <c r="B31" s="143"/>
      <c r="C31" s="183"/>
      <c r="D31" s="183"/>
      <c r="E31" s="183"/>
      <c r="F31" s="183"/>
    </row>
    <row r="32" spans="1:6" ht="188.1" customHeight="1">
      <c r="A32" s="111" t="s">
        <v>179</v>
      </c>
      <c r="B32" s="143"/>
      <c r="C32" s="183"/>
      <c r="D32" s="183"/>
      <c r="E32" s="183"/>
      <c r="F32" s="183"/>
    </row>
    <row r="33" spans="1:6" ht="188.1" customHeight="1">
      <c r="A33" s="111" t="s">
        <v>180</v>
      </c>
      <c r="B33" s="143"/>
      <c r="C33" s="183"/>
      <c r="D33" s="183"/>
      <c r="E33" s="183"/>
      <c r="F33" s="183"/>
    </row>
    <row r="34" spans="1:6" ht="188.1" customHeight="1">
      <c r="A34" s="111" t="s">
        <v>181</v>
      </c>
      <c r="B34" s="186"/>
      <c r="C34" s="183"/>
      <c r="D34" s="183"/>
      <c r="E34" s="183"/>
      <c r="F34" s="183"/>
    </row>
    <row r="35" spans="1:6" ht="188.1" customHeight="1">
      <c r="A35" s="111" t="s">
        <v>182</v>
      </c>
      <c r="B35" s="186"/>
      <c r="C35" s="183"/>
      <c r="D35" s="183"/>
      <c r="E35" s="183"/>
      <c r="F35" s="183"/>
    </row>
    <row r="36" spans="1:6" ht="14.25" customHeight="1"/>
    <row r="37" spans="1:6" ht="14.25" customHeight="1"/>
    <row r="38" spans="1:6" ht="12.75" customHeight="1"/>
    <row r="39" spans="1:6" ht="15.75" customHeight="1">
      <c r="A39" s="354"/>
      <c r="B39" s="354"/>
      <c r="C39" s="354"/>
      <c r="D39" s="354"/>
      <c r="E39" s="354"/>
      <c r="F39" s="354"/>
    </row>
    <row r="40" spans="1:6">
      <c r="A40" s="355"/>
      <c r="B40" s="355"/>
      <c r="C40" s="355"/>
      <c r="D40" s="355"/>
      <c r="E40" s="355"/>
      <c r="F40" s="355"/>
    </row>
    <row r="41" spans="1:6">
      <c r="A41" s="355"/>
      <c r="B41" s="355"/>
      <c r="C41" s="355"/>
      <c r="D41" s="355"/>
      <c r="E41" s="355"/>
      <c r="F41" s="355"/>
    </row>
    <row r="42" spans="1:6">
      <c r="A42" s="355"/>
      <c r="B42" s="355"/>
      <c r="C42" s="355"/>
      <c r="D42" s="355"/>
      <c r="E42" s="355"/>
      <c r="F42" s="355"/>
    </row>
    <row r="43" spans="1:6">
      <c r="A43" s="355"/>
      <c r="B43" s="355"/>
      <c r="C43" s="355"/>
      <c r="D43" s="355"/>
      <c r="E43" s="355"/>
      <c r="F43" s="355"/>
    </row>
    <row r="44" spans="1:6">
      <c r="A44" s="355"/>
      <c r="B44" s="355"/>
      <c r="C44" s="355"/>
      <c r="D44" s="355"/>
      <c r="E44" s="355"/>
      <c r="F44" s="355"/>
    </row>
    <row r="45" spans="1:6">
      <c r="A45" s="355"/>
      <c r="B45" s="355"/>
      <c r="C45" s="355"/>
      <c r="D45" s="355"/>
      <c r="E45" s="355"/>
      <c r="F45" s="355"/>
    </row>
    <row r="46" spans="1:6">
      <c r="A46" s="355"/>
      <c r="B46" s="355"/>
      <c r="C46" s="355"/>
      <c r="D46" s="355"/>
      <c r="E46" s="355"/>
      <c r="F46" s="355"/>
    </row>
    <row r="47" spans="1:6">
      <c r="A47" s="356"/>
      <c r="B47" s="356"/>
      <c r="C47" s="356"/>
      <c r="D47" s="356"/>
      <c r="E47" s="356"/>
      <c r="F47" s="356"/>
    </row>
  </sheetData>
  <dataConsolidate/>
  <mergeCells count="24">
    <mergeCell ref="A11:B11"/>
    <mergeCell ref="A13:B13"/>
    <mergeCell ref="A39:F47"/>
    <mergeCell ref="C14:C15"/>
    <mergeCell ref="D14:D15"/>
    <mergeCell ref="E14:E15"/>
    <mergeCell ref="F14:F15"/>
    <mergeCell ref="A14:B15"/>
    <mergeCell ref="A1:F3"/>
    <mergeCell ref="A9:B9"/>
    <mergeCell ref="E9:F9"/>
    <mergeCell ref="A12:B12"/>
    <mergeCell ref="D4:F4"/>
    <mergeCell ref="D5:F5"/>
    <mergeCell ref="D6:F6"/>
    <mergeCell ref="D7:F7"/>
    <mergeCell ref="A8:F8"/>
    <mergeCell ref="A7:C7"/>
    <mergeCell ref="E10:F10"/>
    <mergeCell ref="E11:F11"/>
    <mergeCell ref="A6:C6"/>
    <mergeCell ref="A5:C5"/>
    <mergeCell ref="A4:C4"/>
    <mergeCell ref="A10:B10"/>
  </mergeCells>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4</vt:i4>
      </vt:variant>
    </vt:vector>
  </HeadingPairs>
  <TitlesOfParts>
    <vt:vector size="35"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FIN</vt:lpstr>
      <vt:lpstr>PROPOSITO</vt:lpstr>
      <vt:lpstr>C1</vt:lpstr>
      <vt:lpstr>NO SE EDITA</vt:lpstr>
      <vt:lpstr>A1 C1 </vt:lpstr>
      <vt:lpstr>A2 C1</vt:lpstr>
      <vt:lpstr>A3 C1</vt:lpstr>
      <vt:lpstr>A4 C1</vt:lpstr>
      <vt:lpstr>A5 C1 </vt:lpstr>
      <vt:lpstr>A6 C1</vt:lpstr>
      <vt:lpstr>A7 C1</vt:lpstr>
      <vt:lpstr>C2</vt:lpstr>
      <vt:lpstr>A1 C2 </vt:lpstr>
      <vt:lpstr>A2 C2</vt:lpstr>
      <vt:lpstr>A3 C2</vt:lpstr>
      <vt:lpstr>A4 C2</vt:lpstr>
      <vt:lpstr>REPORTE TRIMESTRAL</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Lenovo</cp:lastModifiedBy>
  <cp:lastPrinted>2026-03-26T06:47:50Z</cp:lastPrinted>
  <dcterms:created xsi:type="dcterms:W3CDTF">2024-11-28T16:02:21Z</dcterms:created>
  <dcterms:modified xsi:type="dcterms:W3CDTF">2026-04-20T16:19:14Z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